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.buettner\Desktop\"/>
    </mc:Choice>
  </mc:AlternateContent>
  <xr:revisionPtr revIDLastSave="0" documentId="8_{BEB5932F-EFB2-44A4-A037-151034A877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henlaslach UNVERKAUFT" sheetId="12" r:id="rId1"/>
    <sheet name="Tabelle1" sheetId="5" state="hidden" r:id="rId2"/>
  </sheets>
  <definedNames>
    <definedName name="_xlnm._FilterDatabase" localSheetId="0" hidden="1">'Hohenlaslach UNVERKAUFT'!$A$12:$L$175</definedName>
    <definedName name="ersteleerespalte">#REF!</definedName>
    <definedName name="ReportEnde">#REF!</definedName>
    <definedName name="Tablewindow">#REF!</definedName>
    <definedName name="Ueberschrift">#REF!</definedName>
    <definedName name="Ueberschrift2">#REF!</definedName>
  </definedNames>
  <calcPr calcId="191029"/>
</workbook>
</file>

<file path=xl/calcChain.xml><?xml version="1.0" encoding="utf-8"?>
<calcChain xmlns="http://schemas.openxmlformats.org/spreadsheetml/2006/main">
  <c r="D175" i="12" l="1"/>
  <c r="I174" i="12"/>
  <c r="H174" i="12"/>
  <c r="E174" i="12"/>
  <c r="C174" i="12"/>
  <c r="I173" i="12"/>
  <c r="H173" i="12"/>
  <c r="E173" i="12"/>
  <c r="C173" i="12"/>
  <c r="I172" i="12"/>
  <c r="H172" i="12"/>
  <c r="E172" i="12"/>
  <c r="C172" i="12"/>
  <c r="I171" i="12"/>
  <c r="H171" i="12"/>
  <c r="E171" i="12"/>
  <c r="C171" i="12"/>
  <c r="I170" i="12"/>
  <c r="H170" i="12"/>
  <c r="E170" i="12"/>
  <c r="C170" i="12"/>
  <c r="I169" i="12"/>
  <c r="H169" i="12"/>
  <c r="E169" i="12"/>
  <c r="C169" i="12"/>
  <c r="I168" i="12"/>
  <c r="H168" i="12"/>
  <c r="E168" i="12"/>
  <c r="C168" i="12"/>
  <c r="I167" i="12"/>
  <c r="H167" i="12"/>
  <c r="E167" i="12"/>
  <c r="C167" i="12"/>
  <c r="I166" i="12"/>
  <c r="H166" i="12"/>
  <c r="E166" i="12"/>
  <c r="I165" i="12"/>
  <c r="H165" i="12"/>
  <c r="E165" i="12"/>
  <c r="I164" i="12"/>
  <c r="H164" i="12"/>
  <c r="E164" i="12"/>
  <c r="I163" i="12"/>
  <c r="H163" i="12"/>
  <c r="E163" i="12"/>
  <c r="I162" i="12"/>
  <c r="H162" i="12"/>
  <c r="E162" i="12"/>
  <c r="C162" i="12"/>
  <c r="I160" i="12"/>
  <c r="H160" i="12"/>
  <c r="E160" i="12"/>
  <c r="C160" i="12"/>
  <c r="I159" i="12"/>
  <c r="H159" i="12"/>
  <c r="E159" i="12"/>
  <c r="C159" i="12"/>
  <c r="I158" i="12"/>
  <c r="H158" i="12"/>
  <c r="E158" i="12"/>
  <c r="C158" i="12"/>
  <c r="I157" i="12"/>
  <c r="H157" i="12"/>
  <c r="E157" i="12"/>
  <c r="C157" i="12"/>
  <c r="I156" i="12"/>
  <c r="H156" i="12"/>
  <c r="E156" i="12"/>
  <c r="C156" i="12"/>
  <c r="I155" i="12"/>
  <c r="H155" i="12"/>
  <c r="E155" i="12"/>
  <c r="C155" i="12"/>
  <c r="I154" i="12"/>
  <c r="H154" i="12"/>
  <c r="E154" i="12"/>
  <c r="C154" i="12"/>
  <c r="I153" i="12"/>
  <c r="H153" i="12"/>
  <c r="E153" i="12"/>
  <c r="C153" i="12"/>
  <c r="I152" i="12"/>
  <c r="H152" i="12"/>
  <c r="E152" i="12"/>
  <c r="C152" i="12"/>
  <c r="I151" i="12"/>
  <c r="H151" i="12"/>
  <c r="E151" i="12"/>
  <c r="C151" i="12"/>
  <c r="I150" i="12"/>
  <c r="H150" i="12"/>
  <c r="E150" i="12"/>
  <c r="C150" i="12"/>
  <c r="I149" i="12"/>
  <c r="H149" i="12"/>
  <c r="E149" i="12"/>
  <c r="C149" i="12"/>
  <c r="I148" i="12"/>
  <c r="H148" i="12"/>
  <c r="E148" i="12"/>
  <c r="C148" i="12"/>
  <c r="I147" i="12"/>
  <c r="H147" i="12"/>
  <c r="E147" i="12"/>
  <c r="C147" i="12"/>
  <c r="I146" i="12"/>
  <c r="H146" i="12"/>
  <c r="E146" i="12"/>
  <c r="C146" i="12"/>
  <c r="I145" i="12"/>
  <c r="H145" i="12"/>
  <c r="E145" i="12"/>
  <c r="C145" i="12"/>
  <c r="I144" i="12"/>
  <c r="H144" i="12"/>
  <c r="E144" i="12"/>
  <c r="C144" i="12"/>
  <c r="I143" i="12"/>
  <c r="H143" i="12"/>
  <c r="E143" i="12"/>
  <c r="C143" i="12"/>
  <c r="I142" i="12"/>
  <c r="H142" i="12"/>
  <c r="E142" i="12"/>
  <c r="C142" i="12"/>
  <c r="I141" i="12"/>
  <c r="H141" i="12"/>
  <c r="E141" i="12"/>
  <c r="C141" i="12"/>
  <c r="I140" i="12"/>
  <c r="H140" i="12"/>
  <c r="E140" i="12"/>
  <c r="C140" i="12"/>
  <c r="I139" i="12"/>
  <c r="H139" i="12"/>
  <c r="E139" i="12"/>
  <c r="C139" i="12"/>
  <c r="I138" i="12"/>
  <c r="H138" i="12"/>
  <c r="E138" i="12"/>
  <c r="C138" i="12"/>
  <c r="I137" i="12"/>
  <c r="H137" i="12"/>
  <c r="E137" i="12"/>
  <c r="C137" i="12"/>
  <c r="I136" i="12"/>
  <c r="H136" i="12"/>
  <c r="E136" i="12"/>
  <c r="C136" i="12"/>
  <c r="I135" i="12"/>
  <c r="H135" i="12"/>
  <c r="E135" i="12"/>
  <c r="C135" i="12"/>
  <c r="I134" i="12"/>
  <c r="H134" i="12"/>
  <c r="E134" i="12"/>
  <c r="C134" i="12"/>
  <c r="I133" i="12"/>
  <c r="H133" i="12"/>
  <c r="E133" i="12"/>
  <c r="C133" i="12"/>
  <c r="I132" i="12"/>
  <c r="H132" i="12"/>
  <c r="E132" i="12"/>
  <c r="C132" i="12"/>
  <c r="I131" i="12"/>
  <c r="H131" i="12"/>
  <c r="E131" i="12"/>
  <c r="C131" i="12"/>
  <c r="I130" i="12"/>
  <c r="H130" i="12"/>
  <c r="E130" i="12"/>
  <c r="C130" i="12"/>
  <c r="I129" i="12"/>
  <c r="H129" i="12"/>
  <c r="E129" i="12"/>
  <c r="C129" i="12"/>
  <c r="I128" i="12"/>
  <c r="H128" i="12"/>
  <c r="E128" i="12"/>
  <c r="C128" i="12"/>
  <c r="I127" i="12"/>
  <c r="H127" i="12"/>
  <c r="E127" i="12"/>
  <c r="C127" i="12"/>
  <c r="I126" i="12"/>
  <c r="H126" i="12"/>
  <c r="E126" i="12"/>
  <c r="C126" i="12"/>
  <c r="I125" i="12"/>
  <c r="H125" i="12"/>
  <c r="E125" i="12"/>
  <c r="C125" i="12"/>
  <c r="I124" i="12"/>
  <c r="H124" i="12"/>
  <c r="E124" i="12"/>
  <c r="C124" i="12"/>
  <c r="I123" i="12"/>
  <c r="H123" i="12"/>
  <c r="E123" i="12"/>
  <c r="C123" i="12"/>
  <c r="I122" i="12"/>
  <c r="H122" i="12"/>
  <c r="E122" i="12"/>
  <c r="C122" i="12"/>
  <c r="I121" i="12"/>
  <c r="H121" i="12"/>
  <c r="E121" i="12"/>
  <c r="C121" i="12"/>
  <c r="I120" i="12"/>
  <c r="H120" i="12"/>
  <c r="E120" i="12"/>
  <c r="C120" i="12"/>
  <c r="I119" i="12"/>
  <c r="H119" i="12"/>
  <c r="E119" i="12"/>
  <c r="C119" i="12"/>
  <c r="I118" i="12"/>
  <c r="H118" i="12"/>
  <c r="E118" i="12"/>
  <c r="C118" i="12"/>
  <c r="I116" i="12"/>
  <c r="K116" i="12" s="1"/>
  <c r="E116" i="12"/>
  <c r="C116" i="12"/>
  <c r="I115" i="12"/>
  <c r="K115" i="12" s="1"/>
  <c r="E115" i="12"/>
  <c r="C115" i="12"/>
  <c r="I114" i="12"/>
  <c r="K114" i="12" s="1"/>
  <c r="E114" i="12"/>
  <c r="C114" i="12"/>
  <c r="I113" i="12"/>
  <c r="K113" i="12" s="1"/>
  <c r="E113" i="12"/>
  <c r="C113" i="12"/>
  <c r="I112" i="12"/>
  <c r="K112" i="12" s="1"/>
  <c r="E112" i="12"/>
  <c r="C112" i="12"/>
  <c r="I111" i="12"/>
  <c r="K111" i="12" s="1"/>
  <c r="E111" i="12"/>
  <c r="C111" i="12"/>
  <c r="I110" i="12"/>
  <c r="K110" i="12" s="1"/>
  <c r="E110" i="12"/>
  <c r="C110" i="12"/>
  <c r="I109" i="12"/>
  <c r="K109" i="12" s="1"/>
  <c r="E109" i="12"/>
  <c r="C109" i="12"/>
  <c r="I108" i="12"/>
  <c r="K108" i="12" s="1"/>
  <c r="E108" i="12"/>
  <c r="I107" i="12"/>
  <c r="K107" i="12" s="1"/>
  <c r="E107" i="12"/>
  <c r="I106" i="12"/>
  <c r="K106" i="12" s="1"/>
  <c r="E106" i="12"/>
  <c r="I105" i="12"/>
  <c r="K105" i="12" s="1"/>
  <c r="E105" i="12"/>
  <c r="I104" i="12"/>
  <c r="K104" i="12" s="1"/>
  <c r="E104" i="12"/>
  <c r="C104" i="12"/>
  <c r="I103" i="12"/>
  <c r="K103" i="12" s="1"/>
  <c r="E103" i="12"/>
  <c r="C103" i="12"/>
  <c r="I102" i="12"/>
  <c r="K102" i="12" s="1"/>
  <c r="E102" i="12"/>
  <c r="C102" i="12"/>
  <c r="I101" i="12"/>
  <c r="K101" i="12" s="1"/>
  <c r="E101" i="12"/>
  <c r="C101" i="12"/>
  <c r="I100" i="12"/>
  <c r="K100" i="12" s="1"/>
  <c r="E100" i="12"/>
  <c r="C100" i="12"/>
  <c r="I99" i="12"/>
  <c r="K99" i="12" s="1"/>
  <c r="E99" i="12"/>
  <c r="C99" i="12"/>
  <c r="I98" i="12"/>
  <c r="K98" i="12" s="1"/>
  <c r="E98" i="12"/>
  <c r="C98" i="12"/>
  <c r="I97" i="12"/>
  <c r="K97" i="12" s="1"/>
  <c r="E97" i="12"/>
  <c r="C97" i="12"/>
  <c r="I96" i="12"/>
  <c r="K96" i="12" s="1"/>
  <c r="E96" i="12"/>
  <c r="C96" i="12"/>
  <c r="I95" i="12"/>
  <c r="K95" i="12" s="1"/>
  <c r="E95" i="12"/>
  <c r="C95" i="12"/>
  <c r="I94" i="12"/>
  <c r="K94" i="12" s="1"/>
  <c r="E94" i="12"/>
  <c r="C94" i="12"/>
  <c r="I93" i="12"/>
  <c r="K93" i="12" s="1"/>
  <c r="E93" i="12"/>
  <c r="C93" i="12"/>
  <c r="I85" i="12"/>
  <c r="H85" i="12"/>
  <c r="E85" i="12"/>
  <c r="C85" i="12"/>
  <c r="I83" i="12"/>
  <c r="K83" i="12" s="1"/>
  <c r="I82" i="12"/>
  <c r="K82" i="12" s="1"/>
  <c r="H82" i="12"/>
  <c r="E82" i="12"/>
  <c r="C82" i="12"/>
  <c r="I80" i="12"/>
  <c r="K80" i="12" s="1"/>
  <c r="H80" i="12"/>
  <c r="E80" i="12"/>
  <c r="C80" i="12"/>
  <c r="I79" i="12"/>
  <c r="K79" i="12" s="1"/>
  <c r="H79" i="12"/>
  <c r="E79" i="12"/>
  <c r="C79" i="12"/>
  <c r="I77" i="12"/>
  <c r="K77" i="12" s="1"/>
  <c r="H77" i="12"/>
  <c r="E77" i="12"/>
  <c r="C77" i="12"/>
  <c r="I76" i="12"/>
  <c r="K76" i="12" s="1"/>
  <c r="H76" i="12"/>
  <c r="E76" i="12"/>
  <c r="C76" i="12"/>
  <c r="I75" i="12"/>
  <c r="K75" i="12" s="1"/>
  <c r="H75" i="12"/>
  <c r="E75" i="12"/>
  <c r="C75" i="12"/>
  <c r="I74" i="12"/>
  <c r="K74" i="12" s="1"/>
  <c r="H74" i="12"/>
  <c r="E74" i="12"/>
  <c r="C74" i="12"/>
  <c r="I73" i="12"/>
  <c r="K73" i="12" s="1"/>
  <c r="H73" i="12"/>
  <c r="E73" i="12"/>
  <c r="C73" i="12"/>
  <c r="I72" i="12"/>
  <c r="K72" i="12" s="1"/>
  <c r="H72" i="12"/>
  <c r="E72" i="12"/>
  <c r="C72" i="12"/>
  <c r="I71" i="12"/>
  <c r="K71" i="12" s="1"/>
  <c r="H71" i="12"/>
  <c r="E71" i="12"/>
  <c r="C71" i="12"/>
  <c r="I61" i="12"/>
  <c r="K61" i="12" s="1"/>
  <c r="H61" i="12"/>
  <c r="E61" i="12"/>
  <c r="I60" i="12"/>
  <c r="K60" i="12" s="1"/>
  <c r="H60" i="12"/>
  <c r="E60" i="12"/>
  <c r="C60" i="12"/>
  <c r="I59" i="12"/>
  <c r="K59" i="12" s="1"/>
  <c r="H59" i="12"/>
  <c r="E59" i="12"/>
  <c r="C59" i="12"/>
  <c r="I58" i="12"/>
  <c r="K58" i="12" s="1"/>
  <c r="H58" i="12"/>
  <c r="E58" i="12"/>
  <c r="C58" i="12"/>
  <c r="I57" i="12"/>
  <c r="K57" i="12" s="1"/>
  <c r="H57" i="12"/>
  <c r="E57" i="12"/>
  <c r="C57" i="12"/>
  <c r="I56" i="12"/>
  <c r="K56" i="12" s="1"/>
  <c r="H56" i="12"/>
  <c r="E56" i="12"/>
  <c r="C56" i="12"/>
  <c r="I55" i="12"/>
  <c r="K55" i="12" s="1"/>
  <c r="H55" i="12"/>
  <c r="E55" i="12"/>
  <c r="C55" i="12"/>
  <c r="I54" i="12"/>
  <c r="K54" i="12" s="1"/>
  <c r="H54" i="12"/>
  <c r="E54" i="12"/>
  <c r="C54" i="12"/>
  <c r="I53" i="12"/>
  <c r="K53" i="12" s="1"/>
  <c r="H53" i="12"/>
  <c r="E53" i="12"/>
  <c r="C53" i="12"/>
  <c r="I52" i="12"/>
  <c r="K52" i="12" s="1"/>
  <c r="H52" i="12"/>
  <c r="E52" i="12"/>
  <c r="C52" i="12"/>
  <c r="I51" i="12"/>
  <c r="K51" i="12" s="1"/>
  <c r="H51" i="12"/>
  <c r="E51" i="12"/>
  <c r="C51" i="12"/>
  <c r="I50" i="12"/>
  <c r="K50" i="12" s="1"/>
  <c r="H50" i="12"/>
  <c r="E50" i="12"/>
  <c r="C50" i="12"/>
  <c r="I49" i="12"/>
  <c r="K49" i="12" s="1"/>
  <c r="H49" i="12"/>
  <c r="E49" i="12"/>
  <c r="C49" i="12"/>
  <c r="I48" i="12"/>
  <c r="K48" i="12" s="1"/>
  <c r="H48" i="12"/>
  <c r="E48" i="12"/>
  <c r="C48" i="12"/>
  <c r="I47" i="12"/>
  <c r="K47" i="12" s="1"/>
  <c r="H47" i="12"/>
  <c r="E47" i="12"/>
  <c r="C47" i="12"/>
  <c r="I46" i="12"/>
  <c r="K46" i="12" s="1"/>
  <c r="H46" i="12"/>
  <c r="E46" i="12"/>
  <c r="C46" i="12"/>
  <c r="I45" i="12"/>
  <c r="K45" i="12" s="1"/>
  <c r="H45" i="12"/>
  <c r="E45" i="12"/>
  <c r="C45" i="12"/>
  <c r="I44" i="12"/>
  <c r="K44" i="12" s="1"/>
  <c r="H44" i="12"/>
  <c r="E44" i="12"/>
  <c r="C44" i="12"/>
  <c r="I43" i="12"/>
  <c r="K43" i="12" s="1"/>
  <c r="H43" i="12"/>
  <c r="E43" i="12"/>
  <c r="C43" i="12"/>
  <c r="I42" i="12"/>
  <c r="K42" i="12" s="1"/>
  <c r="H42" i="12"/>
  <c r="E42" i="12"/>
  <c r="C42" i="12"/>
  <c r="I41" i="12"/>
  <c r="K41" i="12" s="1"/>
  <c r="H41" i="12"/>
  <c r="E41" i="12"/>
  <c r="C41" i="12"/>
  <c r="I39" i="12"/>
  <c r="K39" i="12" s="1"/>
  <c r="H39" i="12"/>
  <c r="E39" i="12"/>
  <c r="C39" i="12"/>
  <c r="I38" i="12"/>
  <c r="K38" i="12" s="1"/>
  <c r="H38" i="12"/>
  <c r="E38" i="12"/>
  <c r="C38" i="12"/>
  <c r="I37" i="12"/>
  <c r="K37" i="12" s="1"/>
  <c r="H37" i="12"/>
  <c r="E37" i="12"/>
  <c r="C37" i="12"/>
  <c r="I36" i="12"/>
  <c r="K36" i="12" s="1"/>
  <c r="H36" i="12"/>
  <c r="E36" i="12"/>
  <c r="C36" i="12"/>
  <c r="I35" i="12"/>
  <c r="K35" i="12" s="1"/>
  <c r="H35" i="12"/>
  <c r="E35" i="12"/>
  <c r="C35" i="12"/>
  <c r="H34" i="12"/>
  <c r="I33" i="12"/>
  <c r="K33" i="12" s="1"/>
  <c r="H33" i="12"/>
  <c r="E33" i="12"/>
  <c r="C33" i="12"/>
  <c r="I32" i="12"/>
  <c r="K32" i="12" s="1"/>
  <c r="H32" i="12"/>
  <c r="E32" i="12"/>
  <c r="C32" i="12"/>
  <c r="I31" i="12"/>
  <c r="K31" i="12" s="1"/>
  <c r="H31" i="12"/>
  <c r="E31" i="12"/>
  <c r="C31" i="12"/>
  <c r="I29" i="12"/>
  <c r="K29" i="12" s="1"/>
  <c r="H29" i="12"/>
  <c r="E29" i="12"/>
  <c r="C29" i="12"/>
  <c r="I28" i="12"/>
  <c r="K28" i="12" s="1"/>
  <c r="H28" i="12"/>
  <c r="E28" i="12"/>
  <c r="C28" i="12"/>
  <c r="I27" i="12"/>
  <c r="K27" i="12" s="1"/>
  <c r="H27" i="12"/>
  <c r="E27" i="12"/>
  <c r="C27" i="12"/>
  <c r="I26" i="12"/>
  <c r="K26" i="12" s="1"/>
  <c r="H26" i="12"/>
  <c r="E26" i="12"/>
  <c r="C26" i="12"/>
  <c r="I25" i="12"/>
  <c r="K25" i="12" s="1"/>
  <c r="H25" i="12"/>
  <c r="E25" i="12"/>
  <c r="C25" i="12"/>
  <c r="I24" i="12"/>
  <c r="K24" i="12" s="1"/>
  <c r="H24" i="12"/>
  <c r="E24" i="12"/>
  <c r="C24" i="12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K149" i="12" l="1"/>
  <c r="L149" i="12" s="1"/>
  <c r="K162" i="12"/>
  <c r="L162" i="12" s="1"/>
  <c r="K165" i="12"/>
  <c r="L165" i="12" s="1"/>
  <c r="K170" i="12"/>
  <c r="L170" i="12" s="1"/>
  <c r="K118" i="12"/>
  <c r="K130" i="12"/>
  <c r="L130" i="12" s="1"/>
  <c r="K142" i="12"/>
  <c r="L142" i="12" s="1"/>
  <c r="K154" i="12"/>
  <c r="L154" i="12" s="1"/>
  <c r="K85" i="12"/>
  <c r="L85" i="12" s="1"/>
  <c r="K123" i="12"/>
  <c r="L123" i="12" s="1"/>
  <c r="K135" i="12"/>
  <c r="L135" i="12" s="1"/>
  <c r="K147" i="12"/>
  <c r="L147" i="12" s="1"/>
  <c r="K159" i="12"/>
  <c r="L159" i="12" s="1"/>
  <c r="K168" i="12"/>
  <c r="L168" i="12" s="1"/>
  <c r="K128" i="12"/>
  <c r="L128" i="12" s="1"/>
  <c r="K140" i="12"/>
  <c r="L140" i="12" s="1"/>
  <c r="K152" i="12"/>
  <c r="L152" i="12" s="1"/>
  <c r="K173" i="12"/>
  <c r="L173" i="12" s="1"/>
  <c r="K121" i="12"/>
  <c r="L121" i="12" s="1"/>
  <c r="K133" i="12"/>
  <c r="L133" i="12" s="1"/>
  <c r="K145" i="12"/>
  <c r="L145" i="12" s="1"/>
  <c r="K157" i="12"/>
  <c r="L157" i="12" s="1"/>
  <c r="K163" i="12"/>
  <c r="L163" i="12" s="1"/>
  <c r="K166" i="12"/>
  <c r="L166" i="12" s="1"/>
  <c r="K125" i="12"/>
  <c r="L125" i="12" s="1"/>
  <c r="K126" i="12"/>
  <c r="L126" i="12" s="1"/>
  <c r="K138" i="12"/>
  <c r="L138" i="12" s="1"/>
  <c r="K150" i="12"/>
  <c r="L150" i="12" s="1"/>
  <c r="K171" i="12"/>
  <c r="L171" i="12" s="1"/>
  <c r="K119" i="12"/>
  <c r="L119" i="12" s="1"/>
  <c r="K131" i="12"/>
  <c r="L131" i="12" s="1"/>
  <c r="K143" i="12"/>
  <c r="L143" i="12" s="1"/>
  <c r="K155" i="12"/>
  <c r="L155" i="12" s="1"/>
  <c r="K124" i="12"/>
  <c r="L124" i="12" s="1"/>
  <c r="K136" i="12"/>
  <c r="L136" i="12" s="1"/>
  <c r="K148" i="12"/>
  <c r="L148" i="12" s="1"/>
  <c r="K160" i="12"/>
  <c r="L160" i="12" s="1"/>
  <c r="K169" i="12"/>
  <c r="L169" i="12" s="1"/>
  <c r="K129" i="12"/>
  <c r="L129" i="12" s="1"/>
  <c r="K141" i="12"/>
  <c r="L141" i="12" s="1"/>
  <c r="K153" i="12"/>
  <c r="L153" i="12" s="1"/>
  <c r="K164" i="12"/>
  <c r="L164" i="12" s="1"/>
  <c r="K174" i="12"/>
  <c r="L174" i="12" s="1"/>
  <c r="K137" i="12"/>
  <c r="L137" i="12" s="1"/>
  <c r="K122" i="12"/>
  <c r="L122" i="12" s="1"/>
  <c r="K134" i="12"/>
  <c r="L134" i="12" s="1"/>
  <c r="K146" i="12"/>
  <c r="L146" i="12" s="1"/>
  <c r="K158" i="12"/>
  <c r="L158" i="12" s="1"/>
  <c r="K167" i="12"/>
  <c r="L167" i="12" s="1"/>
  <c r="K127" i="12"/>
  <c r="L127" i="12" s="1"/>
  <c r="K139" i="12"/>
  <c r="L139" i="12" s="1"/>
  <c r="K151" i="12"/>
  <c r="L151" i="12" s="1"/>
  <c r="K172" i="12"/>
  <c r="L172" i="12" s="1"/>
  <c r="K120" i="12"/>
  <c r="L120" i="12" s="1"/>
  <c r="K132" i="12"/>
  <c r="L132" i="12" s="1"/>
  <c r="K144" i="12"/>
  <c r="L144" i="12" s="1"/>
  <c r="K156" i="12"/>
  <c r="L156" i="12" s="1"/>
  <c r="L18" i="12"/>
  <c r="L19" i="12"/>
  <c r="L20" i="12"/>
  <c r="L21" i="12"/>
  <c r="L22" i="12"/>
  <c r="L23" i="12"/>
  <c r="L24" i="12"/>
  <c r="L25" i="12"/>
  <c r="L26" i="12"/>
  <c r="L27" i="12"/>
  <c r="L28" i="12"/>
  <c r="L29" i="12"/>
  <c r="L31" i="12"/>
  <c r="L32" i="12"/>
  <c r="L33" i="12"/>
  <c r="L35" i="12"/>
  <c r="L36" i="12"/>
  <c r="L37" i="12"/>
  <c r="L38" i="12"/>
  <c r="L39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I175" i="12"/>
  <c r="K175" i="12" l="1"/>
  <c r="L175" i="12" s="1"/>
  <c r="L118" i="12"/>
</calcChain>
</file>

<file path=xl/sharedStrings.xml><?xml version="1.0" encoding="utf-8"?>
<sst xmlns="http://schemas.openxmlformats.org/spreadsheetml/2006/main" count="118" uniqueCount="58">
  <si>
    <t>Fm o.R.</t>
  </si>
  <si>
    <t xml:space="preserve">HL </t>
  </si>
  <si>
    <t>D.7 Hohereut - Spitalwaldweg, Schippbachweg</t>
  </si>
  <si>
    <t>162 - 165</t>
  </si>
  <si>
    <t>D.3 Berntal, Gr.Sa. - Pfaffenlochweg, Schafweg, Richtstatt - 2.Wahl</t>
  </si>
  <si>
    <t>01 bis 57</t>
  </si>
  <si>
    <t>D.3 Berntal, Gr.Sa. - Richtstatt, Schottensteinweg</t>
  </si>
  <si>
    <t>Anschlag/fm</t>
  </si>
  <si>
    <t>gez</t>
  </si>
  <si>
    <t>gem</t>
  </si>
  <si>
    <t>Aufn. Nr.!</t>
  </si>
  <si>
    <t>Los Nr.!</t>
  </si>
  <si>
    <t>Haupt- holz- art</t>
  </si>
  <si>
    <t>Menge</t>
  </si>
  <si>
    <t>Einheit!</t>
  </si>
  <si>
    <t>Stückzahl/ Wald gezählt</t>
  </si>
  <si>
    <t>Stückzahl/ Wald gemessen</t>
  </si>
  <si>
    <t>Weg</t>
  </si>
  <si>
    <t>€ exakt</t>
  </si>
  <si>
    <t>Rabatt</t>
  </si>
  <si>
    <t>€ Taxe</t>
  </si>
  <si>
    <t>€ Nachverk</t>
  </si>
  <si>
    <t>Hohenhaslach Distr.7 Hohereut</t>
  </si>
  <si>
    <t>Großsachsenheim Distr.3 Berntal</t>
  </si>
  <si>
    <t>Hartlaubholz</t>
  </si>
  <si>
    <t xml:space="preserve">Schafweg </t>
  </si>
  <si>
    <t>04 bis 68</t>
  </si>
  <si>
    <t>01 bis 56</t>
  </si>
  <si>
    <t>166-53 bis 167-21</t>
  </si>
  <si>
    <t>D.4 Großholz, Kl.Sa. - Kleiner Kühweg, Alte Landstraße, Stücklesweg - 2.Wahl</t>
  </si>
  <si>
    <t>D.4 Großholz, Kl.Sa. - Kleiner Kühweg, Stücklesweg</t>
  </si>
  <si>
    <t>01 bis 15</t>
  </si>
  <si>
    <t>D.4 Großholz, Kl.Sa. - Stücklesweg</t>
  </si>
  <si>
    <t>173+176 - Aufarbeitung durch Vollernter, Fixlänge, i.d.R. 4 m</t>
  </si>
  <si>
    <t>Schippbachweg</t>
  </si>
  <si>
    <t xml:space="preserve">Spitalwaldweg </t>
  </si>
  <si>
    <t>Kiefer</t>
  </si>
  <si>
    <t>Linde</t>
  </si>
  <si>
    <t>Aufn.Nr. 162-165 ist zum besseren Überblick extra nach Lagerorten (Wegen) sortiert.</t>
  </si>
  <si>
    <t>Bitte daher die korrekte/unterschiedliche Aufn. Nr. beachten (vorallem am Pfaffenlochweg)!</t>
  </si>
  <si>
    <t>Aufn.Nr. 171 ist Frischholz aus aktueller Holzernte</t>
  </si>
  <si>
    <t>162+163 - Aufarbeitung durch Vollernter, Fixlänge, i.d.R. 4 m</t>
  </si>
  <si>
    <t>165+164+171 - Aufarbeitung motormanuell (von Hand), Länge baumfallend ca 5-15 m</t>
  </si>
  <si>
    <t>Kleinsachsenheim Distr.4 Großholz</t>
  </si>
  <si>
    <t>166+167 - Aufarbeitung durch Vollernter, Fixlänge, i.d.R. 4 m</t>
  </si>
  <si>
    <t>166+167 - Holz vom Vorjahr, deshalb z.T. attraktive Rabatte!</t>
  </si>
  <si>
    <t>178 - Aufarbeitung motormanuell (von Hand), Länge baumfallend ca 5-15 m</t>
  </si>
  <si>
    <t>175 - Aufarbeitung durch Vollernter, Fixlänge, i.d.R. 4 m</t>
  </si>
  <si>
    <t>178+175 -Frischholz aus aktueller Holzernte</t>
  </si>
  <si>
    <t>Kleiner Kühweg</t>
  </si>
  <si>
    <t>Alte Landstraße</t>
  </si>
  <si>
    <t>Unterer Stücklesweg</t>
  </si>
  <si>
    <t>Buche</t>
  </si>
  <si>
    <t>= +5 %</t>
  </si>
  <si>
    <t>Frischholz aus aktueller Holzernte</t>
  </si>
  <si>
    <t>162-165 ist Holz vom Vorjahr, deshalb attraktive Rabatte!</t>
  </si>
  <si>
    <t>verkauft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</si>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</sst>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€&quot;"/>
    <numFmt numFmtId="166" formatCode="00"/>
    <numFmt numFmtId="167" formatCode="#,##0\ _€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4" fillId="0" borderId="5" xfId="0" applyFont="1" applyBorder="1"/>
    <xf numFmtId="166" fontId="4" fillId="0" borderId="5" xfId="0" applyNumberFormat="1" applyFont="1" applyBorder="1" applyAlignment="1">
      <alignment horizontal="left"/>
    </xf>
    <xf numFmtId="164" fontId="8" fillId="0" borderId="5" xfId="0" applyNumberFormat="1" applyFont="1" applyBorder="1"/>
    <xf numFmtId="0" fontId="9" fillId="0" borderId="5" xfId="0" applyFont="1" applyBorder="1"/>
    <xf numFmtId="2" fontId="9" fillId="0" borderId="5" xfId="0" applyNumberFormat="1" applyFont="1" applyBorder="1"/>
    <xf numFmtId="9" fontId="10" fillId="0" borderId="5" xfId="0" applyNumberFormat="1" applyFont="1" applyBorder="1"/>
    <xf numFmtId="167" fontId="4" fillId="0" borderId="5" xfId="0" applyNumberFormat="1" applyFont="1" applyBorder="1"/>
    <xf numFmtId="0" fontId="10" fillId="0" borderId="5" xfId="0" applyFont="1" applyBorder="1"/>
    <xf numFmtId="166" fontId="10" fillId="0" borderId="5" xfId="0" applyNumberFormat="1" applyFont="1" applyBorder="1" applyAlignment="1">
      <alignment horizontal="left"/>
    </xf>
    <xf numFmtId="164" fontId="11" fillId="0" borderId="5" xfId="0" applyNumberFormat="1" applyFont="1" applyBorder="1"/>
    <xf numFmtId="167" fontId="10" fillId="0" borderId="5" xfId="0" applyNumberFormat="1" applyFont="1" applyBorder="1"/>
    <xf numFmtId="166" fontId="8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9" fontId="10" fillId="0" borderId="0" xfId="0" applyNumberFormat="1" applyFont="1"/>
    <xf numFmtId="167" fontId="4" fillId="0" borderId="0" xfId="0" applyNumberFormat="1" applyFont="1"/>
    <xf numFmtId="164" fontId="8" fillId="0" borderId="0" xfId="0" applyNumberFormat="1" applyFont="1"/>
    <xf numFmtId="0" fontId="9" fillId="4" borderId="0" xfId="0" applyFont="1" applyFill="1"/>
    <xf numFmtId="0" fontId="4" fillId="2" borderId="1" xfId="0" applyFont="1" applyFill="1" applyBorder="1"/>
    <xf numFmtId="166" fontId="8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8" fillId="2" borderId="1" xfId="0" applyNumberFormat="1" applyFont="1" applyFill="1" applyBorder="1"/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1" xfId="0" applyFont="1" applyFill="1" applyBorder="1"/>
    <xf numFmtId="167" fontId="4" fillId="2" borderId="1" xfId="0" applyNumberFormat="1" applyFont="1" applyFill="1" applyBorder="1"/>
    <xf numFmtId="0" fontId="9" fillId="2" borderId="2" xfId="0" applyFont="1" applyFill="1" applyBorder="1"/>
    <xf numFmtId="2" fontId="2" fillId="0" borderId="3" xfId="0" applyNumberFormat="1" applyFont="1" applyBorder="1"/>
    <xf numFmtId="9" fontId="4" fillId="0" borderId="3" xfId="0" applyNumberFormat="1" applyFont="1" applyBorder="1"/>
    <xf numFmtId="165" fontId="4" fillId="0" borderId="3" xfId="0" applyNumberFormat="1" applyFont="1" applyBorder="1"/>
    <xf numFmtId="165" fontId="14" fillId="0" borderId="3" xfId="0" applyNumberFormat="1" applyFont="1" applyBorder="1"/>
    <xf numFmtId="165" fontId="12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2" fillId="0" borderId="0" xfId="0" applyNumberFormat="1" applyFont="1"/>
    <xf numFmtId="164" fontId="12" fillId="0" borderId="0" xfId="0" applyNumberFormat="1" applyFont="1"/>
    <xf numFmtId="2" fontId="14" fillId="0" borderId="0" xfId="0" applyNumberFormat="1" applyFont="1"/>
    <xf numFmtId="9" fontId="4" fillId="0" borderId="0" xfId="0" applyNumberFormat="1" applyFont="1"/>
    <xf numFmtId="165" fontId="1" fillId="0" borderId="0" xfId="0" applyNumberFormat="1" applyFont="1"/>
    <xf numFmtId="166" fontId="15" fillId="0" borderId="5" xfId="0" applyNumberFormat="1" applyFont="1" applyBorder="1" applyAlignment="1">
      <alignment horizontal="left"/>
    </xf>
    <xf numFmtId="9" fontId="10" fillId="0" borderId="3" xfId="0" applyNumberFormat="1" applyFont="1" applyBorder="1"/>
    <xf numFmtId="166" fontId="3" fillId="0" borderId="0" xfId="0" applyNumberFormat="1" applyFont="1"/>
    <xf numFmtId="164" fontId="3" fillId="0" borderId="0" xfId="0" applyNumberFormat="1" applyFont="1"/>
    <xf numFmtId="1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/>
    </xf>
    <xf numFmtId="165" fontId="16" fillId="0" borderId="0" xfId="0" applyNumberFormat="1" applyFont="1"/>
    <xf numFmtId="165" fontId="17" fillId="0" borderId="0" xfId="0" applyNumberFormat="1" applyFont="1"/>
    <xf numFmtId="1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" fontId="10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" fontId="10" fillId="0" borderId="4" xfId="0" applyNumberFormat="1" applyFont="1" applyBorder="1" applyAlignment="1">
      <alignment horizontal="center"/>
    </xf>
    <xf numFmtId="164" fontId="16" fillId="0" borderId="0" xfId="0" applyNumberFormat="1" applyFont="1"/>
    <xf numFmtId="0" fontId="18" fillId="0" borderId="0" xfId="0" applyFont="1"/>
    <xf numFmtId="167" fontId="12" fillId="0" borderId="5" xfId="0" applyNumberFormat="1" applyFont="1" applyBorder="1"/>
    <xf numFmtId="167" fontId="16" fillId="0" borderId="5" xfId="0" applyNumberFormat="1" applyFont="1" applyBorder="1"/>
    <xf numFmtId="167" fontId="12" fillId="0" borderId="0" xfId="0" applyNumberFormat="1" applyFont="1"/>
    <xf numFmtId="167" fontId="12" fillId="2" borderId="1" xfId="0" applyNumberFormat="1" applyFont="1" applyFill="1" applyBorder="1"/>
    <xf numFmtId="165" fontId="12" fillId="0" borderId="3" xfId="0" applyNumberFormat="1" applyFont="1" applyBorder="1"/>
    <xf numFmtId="165" fontId="12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/>
    <xf numFmtId="165" fontId="4" fillId="0" borderId="0" xfId="0" applyNumberFormat="1" applyFont="1" applyAlignment="1">
      <alignment horizontal="right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" fontId="10" fillId="0" borderId="3" xfId="0" applyNumberFormat="1" applyFont="1" applyBorder="1" applyAlignment="1">
      <alignment horizontal="center" vertical="top"/>
    </xf>
    <xf numFmtId="164" fontId="3" fillId="3" borderId="0" xfId="0" applyNumberFormat="1" applyFont="1" applyFill="1"/>
    <xf numFmtId="0" fontId="4" fillId="3" borderId="1" xfId="0" applyFont="1" applyFill="1" applyBorder="1" applyAlignment="1">
      <alignment vertical="top"/>
    </xf>
    <xf numFmtId="166" fontId="4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166" fontId="10" fillId="3" borderId="1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166" fontId="4" fillId="3" borderId="4" xfId="0" applyNumberFormat="1" applyFont="1" applyFill="1" applyBorder="1" applyAlignment="1">
      <alignment vertical="top"/>
    </xf>
    <xf numFmtId="14" fontId="12" fillId="0" borderId="6" xfId="0" applyNumberFormat="1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8414-1043-4989-BF90-D5836ADEAA85}">
  <dimension ref="A1:M175"/>
  <sheetViews>
    <sheetView tabSelected="1" topLeftCell="A10" zoomScaleNormal="100" workbookViewId="0">
      <selection activeCell="P45" sqref="P45"/>
    </sheetView>
  </sheetViews>
  <sheetFormatPr baseColWidth="10" defaultColWidth="11.42578125" defaultRowHeight="15.75" x14ac:dyDescent="0.25"/>
  <cols>
    <col min="1" max="1" width="7.140625" style="7" customWidth="1"/>
    <col min="2" max="2" width="5.5703125" style="24" customWidth="1"/>
    <col min="3" max="3" width="8.5703125" style="25" customWidth="1"/>
    <col min="4" max="4" width="6.7109375" style="30" customWidth="1"/>
    <col min="5" max="5" width="8.42578125" style="25" bestFit="1" customWidth="1"/>
    <col min="6" max="6" width="5" style="26" customWidth="1"/>
    <col min="7" max="7" width="4.140625" style="26" customWidth="1"/>
    <col min="8" max="8" width="19.7109375" style="57" customWidth="1"/>
    <col min="9" max="9" width="6.85546875" style="57" customWidth="1"/>
    <col min="10" max="10" width="6.85546875" style="58" customWidth="1"/>
    <col min="11" max="11" width="9.42578125" style="82" hidden="1" customWidth="1"/>
    <col min="12" max="12" width="15.85546875" style="29" bestFit="1" customWidth="1"/>
    <col min="13" max="13" width="19.7109375" customWidth="1"/>
  </cols>
  <sheetData>
    <row r="1" spans="1:13" ht="16.5" thickBot="1" x14ac:dyDescent="0.3">
      <c r="A1" s="13" t="s">
        <v>1</v>
      </c>
      <c r="B1" s="14">
        <v>173</v>
      </c>
      <c r="C1" s="13" t="s">
        <v>26</v>
      </c>
      <c r="D1" s="15"/>
      <c r="E1" s="13" t="s">
        <v>2</v>
      </c>
      <c r="F1" s="16"/>
      <c r="G1" s="16"/>
      <c r="H1" s="17"/>
      <c r="I1" s="17"/>
      <c r="J1" s="18"/>
      <c r="K1" s="80"/>
      <c r="L1" s="19"/>
    </row>
    <row r="2" spans="1:13" ht="16.5" thickBot="1" x14ac:dyDescent="0.3">
      <c r="A2" s="13" t="s">
        <v>1</v>
      </c>
      <c r="B2" s="14">
        <v>176</v>
      </c>
      <c r="C2" s="13" t="s">
        <v>27</v>
      </c>
      <c r="D2" s="15"/>
      <c r="E2" s="13" t="s">
        <v>2</v>
      </c>
      <c r="F2" s="16"/>
      <c r="G2" s="16"/>
      <c r="H2" s="17"/>
      <c r="I2" s="17"/>
      <c r="J2" s="18"/>
      <c r="K2" s="80"/>
      <c r="L2" s="19"/>
    </row>
    <row r="3" spans="1:13" ht="6.75" customHeight="1" thickBot="1" x14ac:dyDescent="0.3">
      <c r="A3" s="13"/>
      <c r="B3" s="14"/>
      <c r="C3" s="13"/>
      <c r="D3" s="15"/>
      <c r="E3" s="13"/>
      <c r="F3" s="16"/>
      <c r="G3" s="16"/>
      <c r="H3" s="17"/>
      <c r="I3" s="17"/>
      <c r="J3" s="18"/>
      <c r="K3" s="80"/>
      <c r="L3" s="19"/>
    </row>
    <row r="4" spans="1:13" s="6" customFormat="1" thickBot="1" x14ac:dyDescent="0.25">
      <c r="A4" s="20" t="s">
        <v>1</v>
      </c>
      <c r="B4" s="21" t="s">
        <v>3</v>
      </c>
      <c r="C4" s="20"/>
      <c r="D4" s="22"/>
      <c r="E4" s="20" t="s">
        <v>4</v>
      </c>
      <c r="F4" s="16"/>
      <c r="G4" s="16"/>
      <c r="H4" s="17"/>
      <c r="I4" s="17"/>
      <c r="J4" s="18"/>
      <c r="K4" s="81"/>
      <c r="L4" s="23"/>
    </row>
    <row r="5" spans="1:13" ht="16.5" thickBot="1" x14ac:dyDescent="0.3">
      <c r="A5" s="13" t="s">
        <v>1</v>
      </c>
      <c r="B5" s="14">
        <v>171</v>
      </c>
      <c r="C5" s="13" t="s">
        <v>5</v>
      </c>
      <c r="D5" s="15"/>
      <c r="E5" s="13" t="s">
        <v>6</v>
      </c>
      <c r="F5" s="16"/>
      <c r="G5" s="16"/>
      <c r="H5" s="17"/>
      <c r="I5" s="17"/>
      <c r="J5" s="18"/>
      <c r="K5" s="80"/>
      <c r="L5" s="19"/>
    </row>
    <row r="6" spans="1:13" ht="7.5" customHeight="1" thickBot="1" x14ac:dyDescent="0.3">
      <c r="A6" s="13"/>
      <c r="B6" s="14"/>
      <c r="C6" s="13"/>
      <c r="D6" s="15"/>
      <c r="E6" s="13"/>
      <c r="F6" s="16"/>
      <c r="G6" s="16"/>
      <c r="H6" s="17"/>
      <c r="I6" s="17"/>
      <c r="J6" s="18"/>
      <c r="K6" s="80"/>
      <c r="L6" s="19"/>
    </row>
    <row r="7" spans="1:13" ht="16.5" thickBot="1" x14ac:dyDescent="0.3">
      <c r="A7" s="13" t="s">
        <v>1</v>
      </c>
      <c r="B7" s="60" t="s">
        <v>28</v>
      </c>
      <c r="C7" s="13"/>
      <c r="D7" s="15"/>
      <c r="E7" s="13" t="s">
        <v>29</v>
      </c>
      <c r="F7" s="16"/>
      <c r="G7" s="16"/>
      <c r="H7" s="17"/>
      <c r="I7" s="17"/>
      <c r="J7" s="18"/>
      <c r="K7" s="80"/>
      <c r="L7" s="19"/>
    </row>
    <row r="8" spans="1:13" ht="16.5" thickBot="1" x14ac:dyDescent="0.3">
      <c r="A8" s="13" t="s">
        <v>1</v>
      </c>
      <c r="B8" s="14">
        <v>178</v>
      </c>
      <c r="C8" s="13" t="s">
        <v>5</v>
      </c>
      <c r="D8" s="15"/>
      <c r="E8" s="13" t="s">
        <v>30</v>
      </c>
      <c r="F8" s="16"/>
      <c r="G8" s="16"/>
      <c r="H8" s="17"/>
      <c r="I8" s="17"/>
      <c r="J8" s="18"/>
      <c r="K8" s="80"/>
      <c r="L8" s="19"/>
    </row>
    <row r="9" spans="1:13" ht="16.5" thickBot="1" x14ac:dyDescent="0.3">
      <c r="A9" s="13" t="s">
        <v>1</v>
      </c>
      <c r="B9" s="14">
        <v>175</v>
      </c>
      <c r="C9" s="13" t="s">
        <v>31</v>
      </c>
      <c r="D9" s="15"/>
      <c r="E9" s="13" t="s">
        <v>32</v>
      </c>
      <c r="F9" s="16"/>
      <c r="G9" s="16"/>
      <c r="H9" s="17"/>
      <c r="I9" s="17"/>
      <c r="J9" s="18"/>
      <c r="K9" s="80"/>
      <c r="L9" s="19"/>
    </row>
    <row r="10" spans="1:13" x14ac:dyDescent="0.25">
      <c r="C10" s="100"/>
      <c r="D10" s="100"/>
      <c r="H10" s="27"/>
      <c r="I10" s="27" t="s">
        <v>7</v>
      </c>
      <c r="J10" s="28"/>
    </row>
    <row r="11" spans="1:13" x14ac:dyDescent="0.25">
      <c r="F11" s="31" t="s">
        <v>8</v>
      </c>
      <c r="G11" s="31" t="s">
        <v>9</v>
      </c>
      <c r="H11" s="27"/>
      <c r="I11" s="27">
        <v>95</v>
      </c>
      <c r="J11" s="28"/>
      <c r="L11" s="88" t="s">
        <v>53</v>
      </c>
    </row>
    <row r="12" spans="1:13" x14ac:dyDescent="0.25">
      <c r="A12" s="32" t="s">
        <v>10</v>
      </c>
      <c r="B12" s="33" t="s">
        <v>11</v>
      </c>
      <c r="C12" s="34" t="s">
        <v>12</v>
      </c>
      <c r="D12" s="35" t="s">
        <v>13</v>
      </c>
      <c r="E12" s="32" t="s">
        <v>14</v>
      </c>
      <c r="F12" s="36" t="s">
        <v>15</v>
      </c>
      <c r="G12" s="36" t="s">
        <v>16</v>
      </c>
      <c r="H12" s="37" t="s">
        <v>17</v>
      </c>
      <c r="I12" s="37" t="s">
        <v>18</v>
      </c>
      <c r="J12" s="38" t="s">
        <v>19</v>
      </c>
      <c r="K12" s="83" t="s">
        <v>20</v>
      </c>
      <c r="L12" s="39" t="s">
        <v>21</v>
      </c>
      <c r="M12" s="39" t="s">
        <v>57</v>
      </c>
    </row>
    <row r="13" spans="1:13" s="25" customFormat="1" x14ac:dyDescent="0.25">
      <c r="B13" s="33"/>
      <c r="C13" s="34"/>
      <c r="D13" s="35"/>
      <c r="E13" s="32"/>
      <c r="F13" s="36"/>
      <c r="G13" s="40"/>
      <c r="H13" s="41"/>
      <c r="I13" s="41"/>
      <c r="J13" s="42"/>
      <c r="K13" s="84"/>
      <c r="L13" s="43"/>
    </row>
    <row r="14" spans="1:13" s="4" customFormat="1" ht="17.25" customHeight="1" x14ac:dyDescent="0.25">
      <c r="A14" s="32" t="s">
        <v>22</v>
      </c>
      <c r="B14" s="33"/>
      <c r="C14" s="34"/>
      <c r="D14" s="35"/>
      <c r="E14" s="32"/>
      <c r="F14" s="36"/>
      <c r="G14" s="40"/>
      <c r="H14" s="41"/>
      <c r="I14" s="41"/>
      <c r="J14" s="61"/>
      <c r="K14" s="84"/>
      <c r="L14" s="43"/>
    </row>
    <row r="15" spans="1:13" s="25" customFormat="1" x14ac:dyDescent="0.25">
      <c r="A15" s="1" t="s">
        <v>33</v>
      </c>
      <c r="B15" s="62"/>
      <c r="C15" s="3"/>
      <c r="D15" s="63"/>
      <c r="E15" s="3"/>
      <c r="F15" s="3"/>
      <c r="G15" s="3"/>
      <c r="H15" s="3"/>
      <c r="I15" s="59"/>
      <c r="J15" s="64"/>
      <c r="K15" s="59"/>
      <c r="L15" s="89"/>
    </row>
    <row r="16" spans="1:13" s="25" customFormat="1" x14ac:dyDescent="0.25">
      <c r="B16" s="1" t="s">
        <v>54</v>
      </c>
      <c r="C16" s="1"/>
      <c r="D16" s="63"/>
      <c r="E16" s="1"/>
      <c r="F16" s="1"/>
      <c r="G16" s="1"/>
      <c r="H16" s="1"/>
      <c r="I16" s="69"/>
      <c r="J16" s="70"/>
      <c r="K16" s="86"/>
      <c r="L16" s="7"/>
    </row>
    <row r="17" spans="1:12" s="25" customFormat="1" x14ac:dyDescent="0.25">
      <c r="A17" s="47"/>
      <c r="B17" s="48"/>
      <c r="C17" s="11"/>
      <c r="D17" s="49"/>
      <c r="E17" s="11"/>
      <c r="F17" s="10"/>
      <c r="G17" s="10"/>
      <c r="H17" s="11"/>
      <c r="I17" s="50"/>
      <c r="J17" s="66"/>
      <c r="K17" s="85"/>
      <c r="L17" s="43"/>
    </row>
    <row r="18" spans="1:12" s="25" customFormat="1" x14ac:dyDescent="0.25">
      <c r="A18" s="47">
        <v>173</v>
      </c>
      <c r="B18" s="48">
        <v>4</v>
      </c>
      <c r="C18" s="11" t="s">
        <v>24</v>
      </c>
      <c r="D18" s="49">
        <v>5.76</v>
      </c>
      <c r="E18" s="11" t="s">
        <v>0</v>
      </c>
      <c r="F18" s="11">
        <v>26</v>
      </c>
      <c r="G18" s="11">
        <v>13</v>
      </c>
      <c r="H18" s="11" t="s">
        <v>34</v>
      </c>
      <c r="I18" s="50">
        <f t="shared" ref="I18:I33" si="0">D18*95</f>
        <v>547.19999999999993</v>
      </c>
      <c r="J18" s="66"/>
      <c r="K18" s="45">
        <f>IF((MOD(ROUND((I18*(1-J18/100)),0),10)=1),ROUND((I18*(1-J18/100)),0)-1,ROUND((I18*(1-J18/100)),0))</f>
        <v>547</v>
      </c>
      <c r="L18" s="43">
        <f t="shared" ref="L18:L29" si="1">K18*1.05</f>
        <v>574.35</v>
      </c>
    </row>
    <row r="19" spans="1:12" s="25" customFormat="1" x14ac:dyDescent="0.25">
      <c r="A19" s="47">
        <v>173</v>
      </c>
      <c r="B19" s="48">
        <v>26</v>
      </c>
      <c r="C19" s="11" t="s">
        <v>24</v>
      </c>
      <c r="D19" s="49">
        <v>3.5</v>
      </c>
      <c r="E19" s="11" t="s">
        <v>0</v>
      </c>
      <c r="F19" s="11">
        <v>23</v>
      </c>
      <c r="G19" s="11">
        <v>17</v>
      </c>
      <c r="H19" s="11" t="s">
        <v>35</v>
      </c>
      <c r="I19" s="50">
        <f t="shared" si="0"/>
        <v>332.5</v>
      </c>
      <c r="J19" s="66"/>
      <c r="K19" s="45">
        <f t="shared" ref="K19:K59" si="2">IF((MOD(ROUND((I19*(1-J19/100)),0),10)=1),ROUND((I19*(1-J19/100)),0)-1,ROUND((I19*(1-J19/100)),0))</f>
        <v>333</v>
      </c>
      <c r="L19" s="43">
        <f t="shared" si="1"/>
        <v>349.65000000000003</v>
      </c>
    </row>
    <row r="20" spans="1:12" s="25" customFormat="1" x14ac:dyDescent="0.25">
      <c r="A20" s="47">
        <v>173</v>
      </c>
      <c r="B20" s="48">
        <v>27</v>
      </c>
      <c r="C20" s="11" t="s">
        <v>24</v>
      </c>
      <c r="D20" s="49">
        <v>5.28</v>
      </c>
      <c r="E20" s="11" t="s">
        <v>0</v>
      </c>
      <c r="F20" s="11">
        <v>27</v>
      </c>
      <c r="G20" s="11">
        <v>14</v>
      </c>
      <c r="H20" s="11" t="s">
        <v>35</v>
      </c>
      <c r="I20" s="50">
        <f t="shared" si="0"/>
        <v>501.6</v>
      </c>
      <c r="J20" s="67"/>
      <c r="K20" s="45">
        <f t="shared" si="2"/>
        <v>502</v>
      </c>
      <c r="L20" s="43">
        <f t="shared" si="1"/>
        <v>527.1</v>
      </c>
    </row>
    <row r="21" spans="1:12" s="25" customFormat="1" x14ac:dyDescent="0.25">
      <c r="A21" s="47">
        <v>173</v>
      </c>
      <c r="B21" s="48">
        <v>28</v>
      </c>
      <c r="C21" s="11" t="s">
        <v>24</v>
      </c>
      <c r="D21" s="49">
        <v>3.69</v>
      </c>
      <c r="E21" s="11" t="s">
        <v>0</v>
      </c>
      <c r="F21" s="11">
        <v>29</v>
      </c>
      <c r="G21" s="11">
        <v>15</v>
      </c>
      <c r="H21" s="11" t="s">
        <v>35</v>
      </c>
      <c r="I21" s="50">
        <f t="shared" si="0"/>
        <v>350.55</v>
      </c>
      <c r="J21" s="67"/>
      <c r="K21" s="45">
        <f t="shared" si="2"/>
        <v>350</v>
      </c>
      <c r="L21" s="43">
        <f t="shared" si="1"/>
        <v>367.5</v>
      </c>
    </row>
    <row r="22" spans="1:12" s="25" customFormat="1" x14ac:dyDescent="0.25">
      <c r="A22" s="47">
        <v>173</v>
      </c>
      <c r="B22" s="48">
        <v>34</v>
      </c>
      <c r="C22" s="11" t="s">
        <v>24</v>
      </c>
      <c r="D22" s="49">
        <v>4.04</v>
      </c>
      <c r="E22" s="11" t="s">
        <v>0</v>
      </c>
      <c r="F22" s="11">
        <v>24</v>
      </c>
      <c r="G22" s="11">
        <v>18</v>
      </c>
      <c r="H22" s="11" t="s">
        <v>35</v>
      </c>
      <c r="I22" s="50">
        <f t="shared" si="0"/>
        <v>383.8</v>
      </c>
      <c r="J22" s="67"/>
      <c r="K22" s="45">
        <f t="shared" si="2"/>
        <v>384</v>
      </c>
      <c r="L22" s="43">
        <f t="shared" si="1"/>
        <v>403.20000000000005</v>
      </c>
    </row>
    <row r="23" spans="1:12" s="25" customFormat="1" x14ac:dyDescent="0.25">
      <c r="A23" s="47">
        <v>173</v>
      </c>
      <c r="B23" s="48">
        <v>35</v>
      </c>
      <c r="C23" s="11" t="s">
        <v>24</v>
      </c>
      <c r="D23" s="49">
        <v>5.16</v>
      </c>
      <c r="E23" s="11" t="s">
        <v>0</v>
      </c>
      <c r="F23" s="11">
        <v>18</v>
      </c>
      <c r="G23" s="11">
        <v>9</v>
      </c>
      <c r="H23" s="11" t="s">
        <v>35</v>
      </c>
      <c r="I23" s="50">
        <f t="shared" si="0"/>
        <v>490.2</v>
      </c>
      <c r="J23" s="67"/>
      <c r="K23" s="45">
        <f t="shared" si="2"/>
        <v>490</v>
      </c>
      <c r="L23" s="43">
        <f t="shared" si="1"/>
        <v>514.5</v>
      </c>
    </row>
    <row r="24" spans="1:12" s="25" customFormat="1" x14ac:dyDescent="0.25">
      <c r="A24" s="47">
        <v>173</v>
      </c>
      <c r="B24" s="48">
        <v>49</v>
      </c>
      <c r="C24" s="11" t="str">
        <f t="shared" ref="C24:C25" si="3">T("Hartlaubholz")</f>
        <v>Hartlaubholz</v>
      </c>
      <c r="D24" s="49">
        <v>4.07</v>
      </c>
      <c r="E24" s="11" t="str">
        <f t="shared" ref="E24:E39" si="4">T("Fm o.R.")</f>
        <v>Fm o.R.</v>
      </c>
      <c r="F24" s="11">
        <v>26</v>
      </c>
      <c r="G24" s="11">
        <v>15</v>
      </c>
      <c r="H24" s="11" t="str">
        <f t="shared" ref="H24:H29" si="5">T("Spitalwaldweg ")</f>
        <v xml:space="preserve">Spitalwaldweg </v>
      </c>
      <c r="I24" s="50">
        <f t="shared" si="0"/>
        <v>386.65000000000003</v>
      </c>
      <c r="J24" s="67"/>
      <c r="K24" s="45">
        <f t="shared" si="2"/>
        <v>387</v>
      </c>
      <c r="L24" s="43">
        <f t="shared" si="1"/>
        <v>406.35</v>
      </c>
    </row>
    <row r="25" spans="1:12" s="25" customFormat="1" x14ac:dyDescent="0.25">
      <c r="A25" s="47">
        <v>173</v>
      </c>
      <c r="B25" s="48">
        <v>51</v>
      </c>
      <c r="C25" s="11" t="str">
        <f t="shared" si="3"/>
        <v>Hartlaubholz</v>
      </c>
      <c r="D25" s="49">
        <v>3.89</v>
      </c>
      <c r="E25" s="11" t="str">
        <f t="shared" si="4"/>
        <v>Fm o.R.</v>
      </c>
      <c r="F25" s="11">
        <v>14</v>
      </c>
      <c r="G25" s="11">
        <v>13</v>
      </c>
      <c r="H25" s="11" t="str">
        <f t="shared" si="5"/>
        <v xml:space="preserve">Spitalwaldweg </v>
      </c>
      <c r="I25" s="50">
        <f t="shared" si="0"/>
        <v>369.55</v>
      </c>
      <c r="J25" s="67"/>
      <c r="K25" s="45">
        <f t="shared" si="2"/>
        <v>370</v>
      </c>
      <c r="L25" s="43">
        <f t="shared" si="1"/>
        <v>388.5</v>
      </c>
    </row>
    <row r="26" spans="1:12" s="25" customFormat="1" x14ac:dyDescent="0.25">
      <c r="A26" s="47">
        <v>173</v>
      </c>
      <c r="B26" s="48">
        <v>56</v>
      </c>
      <c r="C26" s="11" t="str">
        <f>T("Eiche")</f>
        <v>Eiche</v>
      </c>
      <c r="D26" s="49">
        <v>3.26</v>
      </c>
      <c r="E26" s="11" t="str">
        <f t="shared" si="4"/>
        <v>Fm o.R.</v>
      </c>
      <c r="F26" s="11">
        <v>30</v>
      </c>
      <c r="G26" s="11">
        <v>15</v>
      </c>
      <c r="H26" s="11" t="str">
        <f t="shared" si="5"/>
        <v xml:space="preserve">Spitalwaldweg </v>
      </c>
      <c r="I26" s="50">
        <f t="shared" si="0"/>
        <v>309.7</v>
      </c>
      <c r="J26" s="67"/>
      <c r="K26" s="45">
        <f t="shared" si="2"/>
        <v>310</v>
      </c>
      <c r="L26" s="43">
        <f t="shared" si="1"/>
        <v>325.5</v>
      </c>
    </row>
    <row r="27" spans="1:12" s="25" customFormat="1" x14ac:dyDescent="0.25">
      <c r="A27" s="47">
        <v>173</v>
      </c>
      <c r="B27" s="48">
        <v>60</v>
      </c>
      <c r="C27" s="11" t="str">
        <f>T("Hartlaubholz")</f>
        <v>Hartlaubholz</v>
      </c>
      <c r="D27" s="49">
        <v>3.48</v>
      </c>
      <c r="E27" s="11" t="str">
        <f t="shared" si="4"/>
        <v>Fm o.R.</v>
      </c>
      <c r="F27" s="11">
        <v>36</v>
      </c>
      <c r="G27" s="11">
        <v>21</v>
      </c>
      <c r="H27" s="11" t="str">
        <f t="shared" si="5"/>
        <v xml:space="preserve">Spitalwaldweg </v>
      </c>
      <c r="I27" s="50">
        <f t="shared" si="0"/>
        <v>330.6</v>
      </c>
      <c r="J27" s="67">
        <v>5</v>
      </c>
      <c r="K27" s="45">
        <f t="shared" si="2"/>
        <v>314</v>
      </c>
      <c r="L27" s="43">
        <f t="shared" si="1"/>
        <v>329.7</v>
      </c>
    </row>
    <row r="28" spans="1:12" s="25" customFormat="1" x14ac:dyDescent="0.25">
      <c r="A28" s="47">
        <v>173</v>
      </c>
      <c r="B28" s="48">
        <v>67</v>
      </c>
      <c r="C28" s="11" t="str">
        <f>T("Eiche")</f>
        <v>Eiche</v>
      </c>
      <c r="D28" s="49">
        <v>4.74</v>
      </c>
      <c r="E28" s="11" t="str">
        <f t="shared" si="4"/>
        <v>Fm o.R.</v>
      </c>
      <c r="F28" s="11">
        <v>35</v>
      </c>
      <c r="G28" s="11">
        <v>15</v>
      </c>
      <c r="H28" s="11" t="str">
        <f t="shared" si="5"/>
        <v xml:space="preserve">Spitalwaldweg </v>
      </c>
      <c r="I28" s="50">
        <f t="shared" si="0"/>
        <v>450.3</v>
      </c>
      <c r="J28" s="67"/>
      <c r="K28" s="45">
        <f t="shared" si="2"/>
        <v>450</v>
      </c>
      <c r="L28" s="43">
        <f t="shared" si="1"/>
        <v>472.5</v>
      </c>
    </row>
    <row r="29" spans="1:12" s="25" customFormat="1" x14ac:dyDescent="0.25">
      <c r="A29" s="47">
        <v>173</v>
      </c>
      <c r="B29" s="48">
        <v>68</v>
      </c>
      <c r="C29" s="11" t="str">
        <f>T("Eiche")</f>
        <v>Eiche</v>
      </c>
      <c r="D29" s="49">
        <v>3.41</v>
      </c>
      <c r="E29" s="11" t="str">
        <f t="shared" si="4"/>
        <v>Fm o.R.</v>
      </c>
      <c r="F29" s="11">
        <v>29</v>
      </c>
      <c r="G29" s="11">
        <v>8</v>
      </c>
      <c r="H29" s="11" t="str">
        <f t="shared" si="5"/>
        <v xml:space="preserve">Spitalwaldweg </v>
      </c>
      <c r="I29" s="50">
        <f t="shared" si="0"/>
        <v>323.95</v>
      </c>
      <c r="J29" s="67"/>
      <c r="K29" s="45">
        <f t="shared" si="2"/>
        <v>324</v>
      </c>
      <c r="L29" s="43">
        <f t="shared" si="1"/>
        <v>340.2</v>
      </c>
    </row>
    <row r="30" spans="1:12" s="25" customFormat="1" x14ac:dyDescent="0.25">
      <c r="A30" s="47"/>
      <c r="B30" s="48"/>
      <c r="C30" s="11"/>
      <c r="D30" s="49"/>
      <c r="E30" s="11"/>
      <c r="F30" s="11"/>
      <c r="G30" s="11"/>
      <c r="H30" s="11"/>
      <c r="I30" s="50"/>
      <c r="J30" s="67"/>
      <c r="K30" s="85"/>
      <c r="L30" s="43"/>
    </row>
    <row r="31" spans="1:12" s="25" customFormat="1" x14ac:dyDescent="0.25">
      <c r="A31" s="47">
        <v>176</v>
      </c>
      <c r="B31" s="48">
        <v>6</v>
      </c>
      <c r="C31" s="11" t="str">
        <f t="shared" ref="C31:C32" si="6">T("Buche")</f>
        <v>Buche</v>
      </c>
      <c r="D31" s="49">
        <v>3.5</v>
      </c>
      <c r="E31" s="11" t="str">
        <f t="shared" si="4"/>
        <v>Fm o.R.</v>
      </c>
      <c r="F31" s="11">
        <v>28</v>
      </c>
      <c r="G31" s="11">
        <v>20</v>
      </c>
      <c r="H31" s="11" t="str">
        <f t="shared" ref="H31:H33" si="7">T("Kegelbahnweg ")</f>
        <v xml:space="preserve">Kegelbahnweg </v>
      </c>
      <c r="I31" s="50">
        <f t="shared" si="0"/>
        <v>332.5</v>
      </c>
      <c r="J31" s="67">
        <v>5</v>
      </c>
      <c r="K31" s="45">
        <f t="shared" si="2"/>
        <v>316</v>
      </c>
      <c r="L31" s="43">
        <f>K31*1.05</f>
        <v>331.8</v>
      </c>
    </row>
    <row r="32" spans="1:12" s="25" customFormat="1" x14ac:dyDescent="0.25">
      <c r="A32" s="47">
        <v>176</v>
      </c>
      <c r="B32" s="48">
        <v>9</v>
      </c>
      <c r="C32" s="11" t="str">
        <f t="shared" si="6"/>
        <v>Buche</v>
      </c>
      <c r="D32" s="49">
        <v>3.66</v>
      </c>
      <c r="E32" s="11" t="str">
        <f t="shared" si="4"/>
        <v>Fm o.R.</v>
      </c>
      <c r="F32" s="11"/>
      <c r="G32" s="11">
        <v>10</v>
      </c>
      <c r="H32" s="11" t="str">
        <f t="shared" si="7"/>
        <v xml:space="preserve">Kegelbahnweg </v>
      </c>
      <c r="I32" s="50">
        <f t="shared" si="0"/>
        <v>347.7</v>
      </c>
      <c r="J32" s="67">
        <v>5</v>
      </c>
      <c r="K32" s="45">
        <f t="shared" si="2"/>
        <v>330</v>
      </c>
      <c r="L32" s="43">
        <f>K32*1.05</f>
        <v>346.5</v>
      </c>
    </row>
    <row r="33" spans="1:12" s="25" customFormat="1" x14ac:dyDescent="0.25">
      <c r="A33" s="47">
        <v>176</v>
      </c>
      <c r="B33" s="48">
        <v>14</v>
      </c>
      <c r="C33" s="11" t="str">
        <f>T("Buche")</f>
        <v>Buche</v>
      </c>
      <c r="D33" s="49">
        <v>4.92</v>
      </c>
      <c r="E33" s="11" t="str">
        <f t="shared" si="4"/>
        <v>Fm o.R.</v>
      </c>
      <c r="F33" s="11">
        <v>55</v>
      </c>
      <c r="G33" s="11">
        <v>18</v>
      </c>
      <c r="H33" s="11" t="str">
        <f t="shared" si="7"/>
        <v xml:space="preserve">Kegelbahnweg </v>
      </c>
      <c r="I33" s="50">
        <f t="shared" si="0"/>
        <v>467.4</v>
      </c>
      <c r="J33" s="67">
        <v>5</v>
      </c>
      <c r="K33" s="45">
        <f t="shared" si="2"/>
        <v>444</v>
      </c>
      <c r="L33" s="43">
        <f>K33*1.05</f>
        <v>466.20000000000005</v>
      </c>
    </row>
    <row r="34" spans="1:12" s="25" customFormat="1" x14ac:dyDescent="0.25">
      <c r="A34" s="47"/>
      <c r="B34" s="48"/>
      <c r="C34" s="11"/>
      <c r="D34" s="49"/>
      <c r="E34" s="11"/>
      <c r="F34" s="11"/>
      <c r="G34" s="11"/>
      <c r="H34" s="11" t="str">
        <f>T("")</f>
        <v/>
      </c>
      <c r="I34" s="50"/>
      <c r="J34" s="67"/>
      <c r="K34" s="85"/>
      <c r="L34" s="43"/>
    </row>
    <row r="35" spans="1:12" s="25" customFormat="1" x14ac:dyDescent="0.25">
      <c r="A35" s="47">
        <v>176</v>
      </c>
      <c r="B35" s="48">
        <v>23</v>
      </c>
      <c r="C35" s="11" t="str">
        <f>T("Buche")</f>
        <v>Buche</v>
      </c>
      <c r="D35" s="49">
        <v>3.92</v>
      </c>
      <c r="E35" s="11" t="str">
        <f t="shared" si="4"/>
        <v>Fm o.R.</v>
      </c>
      <c r="F35" s="11">
        <v>54</v>
      </c>
      <c r="G35" s="11">
        <v>15</v>
      </c>
      <c r="H35" s="11" t="str">
        <f t="shared" ref="H35:H39" si="8">T("Hohereutweg-Nord ")</f>
        <v xml:space="preserve">Hohereutweg-Nord </v>
      </c>
      <c r="I35" s="50">
        <f t="shared" ref="I35:I85" si="9">D35*95</f>
        <v>372.4</v>
      </c>
      <c r="J35" s="67"/>
      <c r="K35" s="45">
        <f t="shared" si="2"/>
        <v>372</v>
      </c>
      <c r="L35" s="43">
        <f>K35*1.05</f>
        <v>390.6</v>
      </c>
    </row>
    <row r="36" spans="1:12" s="25" customFormat="1" x14ac:dyDescent="0.25">
      <c r="A36" s="47">
        <v>176</v>
      </c>
      <c r="B36" s="48">
        <v>24</v>
      </c>
      <c r="C36" s="11" t="str">
        <f>T("Buche")</f>
        <v>Buche</v>
      </c>
      <c r="D36" s="49">
        <v>6.35</v>
      </c>
      <c r="E36" s="11" t="str">
        <f t="shared" si="4"/>
        <v>Fm o.R.</v>
      </c>
      <c r="F36" s="11">
        <v>52</v>
      </c>
      <c r="G36" s="11">
        <v>29</v>
      </c>
      <c r="H36" s="11" t="str">
        <f t="shared" si="8"/>
        <v xml:space="preserve">Hohereutweg-Nord </v>
      </c>
      <c r="I36" s="50">
        <f t="shared" si="9"/>
        <v>603.25</v>
      </c>
      <c r="J36" s="67">
        <v>1</v>
      </c>
      <c r="K36" s="45">
        <f t="shared" si="2"/>
        <v>597</v>
      </c>
      <c r="L36" s="43">
        <f>K36*1.05</f>
        <v>626.85</v>
      </c>
    </row>
    <row r="37" spans="1:12" s="25" customFormat="1" x14ac:dyDescent="0.25">
      <c r="A37" s="47">
        <v>176</v>
      </c>
      <c r="B37" s="48">
        <v>27</v>
      </c>
      <c r="C37" s="11" t="str">
        <f>T("Buche")</f>
        <v>Buche</v>
      </c>
      <c r="D37" s="49">
        <v>3.73</v>
      </c>
      <c r="E37" s="11" t="str">
        <f t="shared" si="4"/>
        <v>Fm o.R.</v>
      </c>
      <c r="F37" s="11">
        <v>81</v>
      </c>
      <c r="G37" s="11">
        <v>40</v>
      </c>
      <c r="H37" s="11" t="str">
        <f t="shared" si="8"/>
        <v xml:space="preserve">Hohereutweg-Nord </v>
      </c>
      <c r="I37" s="50">
        <f t="shared" si="9"/>
        <v>354.35</v>
      </c>
      <c r="J37" s="67"/>
      <c r="K37" s="45">
        <f t="shared" si="2"/>
        <v>354</v>
      </c>
      <c r="L37" s="43">
        <f>K37*1.05</f>
        <v>371.7</v>
      </c>
    </row>
    <row r="38" spans="1:12" s="25" customFormat="1" x14ac:dyDescent="0.25">
      <c r="A38" s="47">
        <v>176</v>
      </c>
      <c r="B38" s="48">
        <v>29</v>
      </c>
      <c r="C38" s="11" t="str">
        <f>T("Buche")</f>
        <v>Buche</v>
      </c>
      <c r="D38" s="49">
        <v>2.52</v>
      </c>
      <c r="E38" s="11" t="str">
        <f t="shared" si="4"/>
        <v>Fm o.R.</v>
      </c>
      <c r="F38" s="11">
        <v>54</v>
      </c>
      <c r="G38" s="11">
        <v>27</v>
      </c>
      <c r="H38" s="11" t="str">
        <f t="shared" si="8"/>
        <v xml:space="preserve">Hohereutweg-Nord </v>
      </c>
      <c r="I38" s="50">
        <f t="shared" si="9"/>
        <v>239.4</v>
      </c>
      <c r="J38" s="67"/>
      <c r="K38" s="45">
        <f t="shared" si="2"/>
        <v>239</v>
      </c>
      <c r="L38" s="43">
        <f>K38*1.05</f>
        <v>250.95000000000002</v>
      </c>
    </row>
    <row r="39" spans="1:12" s="25" customFormat="1" x14ac:dyDescent="0.25">
      <c r="A39" s="47">
        <v>176</v>
      </c>
      <c r="B39" s="48">
        <v>32</v>
      </c>
      <c r="C39" s="11" t="str">
        <f>T("Buche")</f>
        <v>Buche</v>
      </c>
      <c r="D39" s="49">
        <v>3.23</v>
      </c>
      <c r="E39" s="11" t="str">
        <f t="shared" si="4"/>
        <v>Fm o.R.</v>
      </c>
      <c r="F39" s="11">
        <v>58</v>
      </c>
      <c r="G39" s="11">
        <v>26</v>
      </c>
      <c r="H39" s="11" t="str">
        <f t="shared" si="8"/>
        <v xml:space="preserve">Hohereutweg-Nord </v>
      </c>
      <c r="I39" s="50">
        <f t="shared" si="9"/>
        <v>306.85000000000002</v>
      </c>
      <c r="J39" s="67"/>
      <c r="K39" s="45">
        <f t="shared" si="2"/>
        <v>307</v>
      </c>
      <c r="L39" s="43">
        <f>K39*1.05</f>
        <v>322.35000000000002</v>
      </c>
    </row>
    <row r="40" spans="1:12" s="25" customFormat="1" x14ac:dyDescent="0.25">
      <c r="A40" s="47"/>
      <c r="B40" s="48"/>
      <c r="C40" s="11"/>
      <c r="D40" s="49"/>
      <c r="E40" s="11"/>
      <c r="F40" s="11"/>
      <c r="G40" s="11"/>
      <c r="H40" s="11"/>
      <c r="I40" s="50"/>
      <c r="J40" s="67"/>
      <c r="K40" s="85"/>
      <c r="L40" s="43"/>
    </row>
    <row r="41" spans="1:12" s="25" customFormat="1" x14ac:dyDescent="0.25">
      <c r="A41" s="47">
        <v>176</v>
      </c>
      <c r="B41" s="48">
        <v>36</v>
      </c>
      <c r="C41" s="11" t="str">
        <f t="shared" ref="C41:C46" si="10">T("Buche")</f>
        <v>Buche</v>
      </c>
      <c r="D41" s="49">
        <v>3.64</v>
      </c>
      <c r="E41" s="11" t="str">
        <f t="shared" ref="E41:E61" si="11">T("Fm o.R.")</f>
        <v>Fm o.R.</v>
      </c>
      <c r="F41" s="11">
        <v>38</v>
      </c>
      <c r="G41" s="11">
        <v>17</v>
      </c>
      <c r="H41" s="11" t="str">
        <f t="shared" ref="H41:H61" si="12">T("Hohereutweg-Süd ")</f>
        <v xml:space="preserve">Hohereutweg-Süd </v>
      </c>
      <c r="I41" s="50">
        <f t="shared" si="9"/>
        <v>345.8</v>
      </c>
      <c r="J41" s="67"/>
      <c r="K41" s="45">
        <f t="shared" si="2"/>
        <v>346</v>
      </c>
      <c r="L41" s="43">
        <f t="shared" ref="L41:L61" si="13">K41*1.05</f>
        <v>363.3</v>
      </c>
    </row>
    <row r="42" spans="1:12" s="25" customFormat="1" x14ac:dyDescent="0.25">
      <c r="A42" s="47">
        <v>176</v>
      </c>
      <c r="B42" s="48">
        <v>37</v>
      </c>
      <c r="C42" s="11" t="str">
        <f t="shared" si="10"/>
        <v>Buche</v>
      </c>
      <c r="D42" s="49">
        <v>4.0199999999999996</v>
      </c>
      <c r="E42" s="11" t="str">
        <f t="shared" si="11"/>
        <v>Fm o.R.</v>
      </c>
      <c r="F42" s="11">
        <v>12</v>
      </c>
      <c r="G42" s="11">
        <v>6</v>
      </c>
      <c r="H42" s="11" t="str">
        <f t="shared" si="12"/>
        <v xml:space="preserve">Hohereutweg-Süd </v>
      </c>
      <c r="I42" s="50">
        <f t="shared" si="9"/>
        <v>381.9</v>
      </c>
      <c r="J42" s="66">
        <v>10</v>
      </c>
      <c r="K42" s="45">
        <f t="shared" si="2"/>
        <v>344</v>
      </c>
      <c r="L42" s="43">
        <f t="shared" si="13"/>
        <v>361.2</v>
      </c>
    </row>
    <row r="43" spans="1:12" s="25" customFormat="1" x14ac:dyDescent="0.25">
      <c r="A43" s="47">
        <v>176</v>
      </c>
      <c r="B43" s="48">
        <v>38</v>
      </c>
      <c r="C43" s="11" t="str">
        <f t="shared" si="10"/>
        <v>Buche</v>
      </c>
      <c r="D43" s="49">
        <v>3.42</v>
      </c>
      <c r="E43" s="11" t="str">
        <f t="shared" si="11"/>
        <v>Fm o.R.</v>
      </c>
      <c r="F43" s="11">
        <v>13</v>
      </c>
      <c r="G43" s="11">
        <v>11</v>
      </c>
      <c r="H43" s="11" t="str">
        <f t="shared" si="12"/>
        <v xml:space="preserve">Hohereutweg-Süd </v>
      </c>
      <c r="I43" s="50">
        <f t="shared" si="9"/>
        <v>324.89999999999998</v>
      </c>
      <c r="J43" s="66">
        <v>5</v>
      </c>
      <c r="K43" s="45">
        <f t="shared" si="2"/>
        <v>309</v>
      </c>
      <c r="L43" s="43">
        <f t="shared" si="13"/>
        <v>324.45</v>
      </c>
    </row>
    <row r="44" spans="1:12" s="25" customFormat="1" x14ac:dyDescent="0.25">
      <c r="A44" s="47">
        <v>176</v>
      </c>
      <c r="B44" s="48">
        <v>39</v>
      </c>
      <c r="C44" s="11" t="str">
        <f t="shared" si="10"/>
        <v>Buche</v>
      </c>
      <c r="D44" s="49">
        <v>2.71</v>
      </c>
      <c r="E44" s="11" t="str">
        <f t="shared" si="11"/>
        <v>Fm o.R.</v>
      </c>
      <c r="F44" s="11">
        <v>32</v>
      </c>
      <c r="G44" s="11">
        <v>22</v>
      </c>
      <c r="H44" s="11" t="str">
        <f t="shared" si="12"/>
        <v xml:space="preserve">Hohereutweg-Süd </v>
      </c>
      <c r="I44" s="50">
        <f t="shared" si="9"/>
        <v>257.45</v>
      </c>
      <c r="J44" s="67"/>
      <c r="K44" s="45">
        <f t="shared" si="2"/>
        <v>257</v>
      </c>
      <c r="L44" s="43">
        <f t="shared" si="13"/>
        <v>269.85000000000002</v>
      </c>
    </row>
    <row r="45" spans="1:12" s="25" customFormat="1" x14ac:dyDescent="0.25">
      <c r="A45" s="47">
        <v>176</v>
      </c>
      <c r="B45" s="48">
        <v>40</v>
      </c>
      <c r="C45" s="11" t="str">
        <f t="shared" si="10"/>
        <v>Buche</v>
      </c>
      <c r="D45" s="49">
        <v>3.2</v>
      </c>
      <c r="E45" s="11" t="str">
        <f t="shared" si="11"/>
        <v>Fm o.R.</v>
      </c>
      <c r="F45" s="11"/>
      <c r="G45" s="11">
        <v>6</v>
      </c>
      <c r="H45" s="11" t="str">
        <f t="shared" si="12"/>
        <v xml:space="preserve">Hohereutweg-Süd </v>
      </c>
      <c r="I45" s="50">
        <f t="shared" si="9"/>
        <v>304</v>
      </c>
      <c r="J45" s="67">
        <v>25</v>
      </c>
      <c r="K45" s="45">
        <f t="shared" si="2"/>
        <v>228</v>
      </c>
      <c r="L45" s="43">
        <f t="shared" si="13"/>
        <v>239.4</v>
      </c>
    </row>
    <row r="46" spans="1:12" s="25" customFormat="1" x14ac:dyDescent="0.25">
      <c r="A46" s="47">
        <v>176</v>
      </c>
      <c r="B46" s="48">
        <v>41</v>
      </c>
      <c r="C46" s="11" t="str">
        <f t="shared" si="10"/>
        <v>Buche</v>
      </c>
      <c r="D46" s="49">
        <v>4.7300000000000004</v>
      </c>
      <c r="E46" s="11" t="str">
        <f t="shared" si="11"/>
        <v>Fm o.R.</v>
      </c>
      <c r="F46" s="11">
        <v>20</v>
      </c>
      <c r="G46" s="11">
        <v>12</v>
      </c>
      <c r="H46" s="11" t="str">
        <f t="shared" si="12"/>
        <v xml:space="preserve">Hohereutweg-Süd </v>
      </c>
      <c r="I46" s="50">
        <f t="shared" si="9"/>
        <v>449.35</v>
      </c>
      <c r="J46" s="67"/>
      <c r="K46" s="45">
        <f t="shared" si="2"/>
        <v>449</v>
      </c>
      <c r="L46" s="43">
        <f t="shared" si="13"/>
        <v>471.45000000000005</v>
      </c>
    </row>
    <row r="47" spans="1:12" s="6" customFormat="1" x14ac:dyDescent="0.25">
      <c r="A47" s="47">
        <v>176</v>
      </c>
      <c r="B47" s="48">
        <v>42</v>
      </c>
      <c r="C47" s="11" t="str">
        <f>T("Eiche")</f>
        <v>Eiche</v>
      </c>
      <c r="D47" s="49">
        <v>3.21</v>
      </c>
      <c r="E47" s="11" t="str">
        <f t="shared" si="11"/>
        <v>Fm o.R.</v>
      </c>
      <c r="F47" s="11">
        <v>34</v>
      </c>
      <c r="G47" s="11">
        <v>20</v>
      </c>
      <c r="H47" s="11" t="str">
        <f t="shared" si="12"/>
        <v xml:space="preserve">Hohereutweg-Süd </v>
      </c>
      <c r="I47" s="50">
        <f t="shared" si="9"/>
        <v>304.95</v>
      </c>
      <c r="J47" s="67"/>
      <c r="K47" s="45">
        <f t="shared" si="2"/>
        <v>305</v>
      </c>
      <c r="L47" s="43">
        <f t="shared" si="13"/>
        <v>320.25</v>
      </c>
    </row>
    <row r="48" spans="1:12" s="25" customFormat="1" x14ac:dyDescent="0.25">
      <c r="A48" s="47">
        <v>176</v>
      </c>
      <c r="B48" s="48">
        <v>43</v>
      </c>
      <c r="C48" s="11" t="str">
        <f t="shared" ref="C48:C55" si="14">T("Buche")</f>
        <v>Buche</v>
      </c>
      <c r="D48" s="49">
        <v>1.64</v>
      </c>
      <c r="E48" s="11" t="str">
        <f t="shared" si="11"/>
        <v>Fm o.R.</v>
      </c>
      <c r="F48" s="11">
        <v>13</v>
      </c>
      <c r="G48" s="11">
        <v>8</v>
      </c>
      <c r="H48" s="11" t="str">
        <f t="shared" si="12"/>
        <v xml:space="preserve">Hohereutweg-Süd </v>
      </c>
      <c r="I48" s="50">
        <f t="shared" si="9"/>
        <v>155.79999999999998</v>
      </c>
      <c r="J48" s="67"/>
      <c r="K48" s="45">
        <f t="shared" si="2"/>
        <v>156</v>
      </c>
      <c r="L48" s="43">
        <f t="shared" si="13"/>
        <v>163.80000000000001</v>
      </c>
    </row>
    <row r="49" spans="1:13" s="25" customFormat="1" x14ac:dyDescent="0.25">
      <c r="A49" s="47">
        <v>176</v>
      </c>
      <c r="B49" s="48">
        <v>44</v>
      </c>
      <c r="C49" s="11" t="str">
        <f t="shared" si="14"/>
        <v>Buche</v>
      </c>
      <c r="D49" s="49">
        <v>1.44</v>
      </c>
      <c r="E49" s="11" t="str">
        <f t="shared" si="11"/>
        <v>Fm o.R.</v>
      </c>
      <c r="F49" s="11"/>
      <c r="G49" s="11">
        <v>5</v>
      </c>
      <c r="H49" s="11" t="str">
        <f t="shared" si="12"/>
        <v xml:space="preserve">Hohereutweg-Süd </v>
      </c>
      <c r="I49" s="50">
        <f t="shared" si="9"/>
        <v>136.79999999999998</v>
      </c>
      <c r="J49" s="67"/>
      <c r="K49" s="45">
        <f t="shared" si="2"/>
        <v>137</v>
      </c>
      <c r="L49" s="43">
        <f t="shared" si="13"/>
        <v>143.85</v>
      </c>
      <c r="M49" s="79" t="s">
        <v>56</v>
      </c>
    </row>
    <row r="50" spans="1:13" s="25" customFormat="1" x14ac:dyDescent="0.25">
      <c r="A50" s="47">
        <v>176</v>
      </c>
      <c r="B50" s="48">
        <v>45</v>
      </c>
      <c r="C50" s="11" t="str">
        <f t="shared" si="14"/>
        <v>Buche</v>
      </c>
      <c r="D50" s="49">
        <v>2.81</v>
      </c>
      <c r="E50" s="11" t="str">
        <f t="shared" si="11"/>
        <v>Fm o.R.</v>
      </c>
      <c r="F50" s="11">
        <v>8</v>
      </c>
      <c r="G50" s="11">
        <v>7</v>
      </c>
      <c r="H50" s="11" t="str">
        <f t="shared" si="12"/>
        <v xml:space="preserve">Hohereutweg-Süd </v>
      </c>
      <c r="I50" s="50">
        <f t="shared" si="9"/>
        <v>266.95</v>
      </c>
      <c r="J50" s="67">
        <v>15</v>
      </c>
      <c r="K50" s="45">
        <f t="shared" si="2"/>
        <v>227</v>
      </c>
      <c r="L50" s="43">
        <f t="shared" si="13"/>
        <v>238.35000000000002</v>
      </c>
    </row>
    <row r="51" spans="1:13" s="25" customFormat="1" x14ac:dyDescent="0.25">
      <c r="A51" s="47">
        <v>176</v>
      </c>
      <c r="B51" s="48">
        <v>46</v>
      </c>
      <c r="C51" s="11" t="str">
        <f t="shared" si="14"/>
        <v>Buche</v>
      </c>
      <c r="D51" s="49">
        <v>3.37</v>
      </c>
      <c r="E51" s="11" t="str">
        <f t="shared" si="11"/>
        <v>Fm o.R.</v>
      </c>
      <c r="F51" s="11"/>
      <c r="G51" s="11">
        <v>9</v>
      </c>
      <c r="H51" s="11" t="str">
        <f t="shared" si="12"/>
        <v xml:space="preserve">Hohereutweg-Süd </v>
      </c>
      <c r="I51" s="50">
        <f t="shared" si="9"/>
        <v>320.15000000000003</v>
      </c>
      <c r="J51" s="67"/>
      <c r="K51" s="45">
        <f t="shared" si="2"/>
        <v>320</v>
      </c>
      <c r="L51" s="43">
        <f t="shared" si="13"/>
        <v>336</v>
      </c>
    </row>
    <row r="52" spans="1:13" s="25" customFormat="1" x14ac:dyDescent="0.25">
      <c r="A52" s="47">
        <v>176</v>
      </c>
      <c r="B52" s="48">
        <v>47</v>
      </c>
      <c r="C52" s="11" t="str">
        <f t="shared" si="14"/>
        <v>Buche</v>
      </c>
      <c r="D52" s="49">
        <v>3.3</v>
      </c>
      <c r="E52" s="11" t="str">
        <f t="shared" si="11"/>
        <v>Fm o.R.</v>
      </c>
      <c r="F52" s="11">
        <v>16</v>
      </c>
      <c r="G52" s="11">
        <v>11</v>
      </c>
      <c r="H52" s="11" t="str">
        <f t="shared" si="12"/>
        <v xml:space="preserve">Hohereutweg-Süd </v>
      </c>
      <c r="I52" s="50">
        <f t="shared" si="9"/>
        <v>313.5</v>
      </c>
      <c r="J52" s="67"/>
      <c r="K52" s="45">
        <f t="shared" si="2"/>
        <v>314</v>
      </c>
      <c r="L52" s="43">
        <f t="shared" si="13"/>
        <v>329.7</v>
      </c>
    </row>
    <row r="53" spans="1:13" s="25" customFormat="1" x14ac:dyDescent="0.25">
      <c r="A53" s="47">
        <v>176</v>
      </c>
      <c r="B53" s="48">
        <v>48</v>
      </c>
      <c r="C53" s="11" t="str">
        <f t="shared" si="14"/>
        <v>Buche</v>
      </c>
      <c r="D53" s="49">
        <v>3.29</v>
      </c>
      <c r="E53" s="11" t="str">
        <f t="shared" si="11"/>
        <v>Fm o.R.</v>
      </c>
      <c r="F53" s="11">
        <v>12</v>
      </c>
      <c r="G53" s="11">
        <v>8</v>
      </c>
      <c r="H53" s="11" t="str">
        <f t="shared" si="12"/>
        <v xml:space="preserve">Hohereutweg-Süd </v>
      </c>
      <c r="I53" s="50">
        <f t="shared" si="9"/>
        <v>312.55</v>
      </c>
      <c r="J53" s="67"/>
      <c r="K53" s="45">
        <f t="shared" si="2"/>
        <v>313</v>
      </c>
      <c r="L53" s="43">
        <f t="shared" si="13"/>
        <v>328.65000000000003</v>
      </c>
    </row>
    <row r="54" spans="1:13" s="25" customFormat="1" x14ac:dyDescent="0.25">
      <c r="A54" s="47">
        <v>176</v>
      </c>
      <c r="B54" s="48">
        <v>49</v>
      </c>
      <c r="C54" s="11" t="str">
        <f t="shared" si="14"/>
        <v>Buche</v>
      </c>
      <c r="D54" s="49">
        <v>2.8</v>
      </c>
      <c r="E54" s="11" t="str">
        <f t="shared" si="11"/>
        <v>Fm o.R.</v>
      </c>
      <c r="F54" s="11">
        <v>45</v>
      </c>
      <c r="G54" s="11">
        <v>22</v>
      </c>
      <c r="H54" s="11" t="str">
        <f t="shared" si="12"/>
        <v xml:space="preserve">Hohereutweg-Süd </v>
      </c>
      <c r="I54" s="50">
        <f t="shared" si="9"/>
        <v>266</v>
      </c>
      <c r="J54" s="67"/>
      <c r="K54" s="45">
        <f t="shared" si="2"/>
        <v>266</v>
      </c>
      <c r="L54" s="43">
        <f t="shared" si="13"/>
        <v>279.3</v>
      </c>
    </row>
    <row r="55" spans="1:13" s="25" customFormat="1" x14ac:dyDescent="0.25">
      <c r="A55" s="47">
        <v>176</v>
      </c>
      <c r="B55" s="48">
        <v>50</v>
      </c>
      <c r="C55" s="11" t="str">
        <f t="shared" si="14"/>
        <v>Buche</v>
      </c>
      <c r="D55" s="49">
        <v>3.16</v>
      </c>
      <c r="E55" s="11" t="str">
        <f t="shared" si="11"/>
        <v>Fm o.R.</v>
      </c>
      <c r="F55" s="11">
        <v>16</v>
      </c>
      <c r="G55" s="11">
        <v>12</v>
      </c>
      <c r="H55" s="11" t="str">
        <f t="shared" si="12"/>
        <v xml:space="preserve">Hohereutweg-Süd </v>
      </c>
      <c r="I55" s="50">
        <f t="shared" si="9"/>
        <v>300.2</v>
      </c>
      <c r="J55" s="67"/>
      <c r="K55" s="45">
        <f t="shared" si="2"/>
        <v>300</v>
      </c>
      <c r="L55" s="43">
        <f t="shared" si="13"/>
        <v>315</v>
      </c>
    </row>
    <row r="56" spans="1:13" s="25" customFormat="1" x14ac:dyDescent="0.25">
      <c r="A56" s="47">
        <v>176</v>
      </c>
      <c r="B56" s="48">
        <v>51</v>
      </c>
      <c r="C56" s="11" t="str">
        <f>T("Eiche")</f>
        <v>Eiche</v>
      </c>
      <c r="D56" s="49">
        <v>1.85</v>
      </c>
      <c r="E56" s="11" t="str">
        <f t="shared" si="11"/>
        <v>Fm o.R.</v>
      </c>
      <c r="F56" s="11">
        <v>11</v>
      </c>
      <c r="G56" s="11">
        <v>10</v>
      </c>
      <c r="H56" s="11" t="str">
        <f t="shared" si="12"/>
        <v xml:space="preserve">Hohereutweg-Süd </v>
      </c>
      <c r="I56" s="50">
        <f t="shared" si="9"/>
        <v>175.75</v>
      </c>
      <c r="J56" s="67"/>
      <c r="K56" s="45">
        <f t="shared" si="2"/>
        <v>176</v>
      </c>
      <c r="L56" s="43">
        <f t="shared" si="13"/>
        <v>184.8</v>
      </c>
      <c r="M56" s="79" t="s">
        <v>56</v>
      </c>
    </row>
    <row r="57" spans="1:13" s="25" customFormat="1" x14ac:dyDescent="0.25">
      <c r="A57" s="47">
        <v>176</v>
      </c>
      <c r="B57" s="48">
        <v>52</v>
      </c>
      <c r="C57" s="11" t="str">
        <f>T("Buche")</f>
        <v>Buche</v>
      </c>
      <c r="D57" s="49">
        <v>3.14</v>
      </c>
      <c r="E57" s="11" t="str">
        <f t="shared" si="11"/>
        <v>Fm o.R.</v>
      </c>
      <c r="F57" s="11">
        <v>18</v>
      </c>
      <c r="G57" s="11">
        <v>11</v>
      </c>
      <c r="H57" s="11" t="str">
        <f t="shared" si="12"/>
        <v xml:space="preserve">Hohereutweg-Süd </v>
      </c>
      <c r="I57" s="50">
        <f t="shared" si="9"/>
        <v>298.3</v>
      </c>
      <c r="J57" s="67"/>
      <c r="K57" s="45">
        <f t="shared" si="2"/>
        <v>298</v>
      </c>
      <c r="L57" s="43">
        <f t="shared" si="13"/>
        <v>312.90000000000003</v>
      </c>
    </row>
    <row r="58" spans="1:13" s="25" customFormat="1" x14ac:dyDescent="0.25">
      <c r="A58" s="47">
        <v>176</v>
      </c>
      <c r="B58" s="48">
        <v>53</v>
      </c>
      <c r="C58" s="11" t="str">
        <f>T("Buche")</f>
        <v>Buche</v>
      </c>
      <c r="D58" s="49">
        <v>2.2200000000000002</v>
      </c>
      <c r="E58" s="11" t="str">
        <f t="shared" si="11"/>
        <v>Fm o.R.</v>
      </c>
      <c r="F58" s="11">
        <v>36</v>
      </c>
      <c r="G58" s="11">
        <v>23</v>
      </c>
      <c r="H58" s="11" t="str">
        <f t="shared" si="12"/>
        <v xml:space="preserve">Hohereutweg-Süd </v>
      </c>
      <c r="I58" s="50">
        <f t="shared" si="9"/>
        <v>210.9</v>
      </c>
      <c r="J58" s="67"/>
      <c r="K58" s="45">
        <f t="shared" si="2"/>
        <v>210</v>
      </c>
      <c r="L58" s="43">
        <f t="shared" si="13"/>
        <v>220.5</v>
      </c>
    </row>
    <row r="59" spans="1:13" s="25" customFormat="1" x14ac:dyDescent="0.25">
      <c r="A59" s="47">
        <v>176</v>
      </c>
      <c r="B59" s="48">
        <v>54</v>
      </c>
      <c r="C59" s="11" t="str">
        <f>T("Buche")</f>
        <v>Buche</v>
      </c>
      <c r="D59" s="49">
        <v>2.76</v>
      </c>
      <c r="E59" s="11" t="str">
        <f t="shared" si="11"/>
        <v>Fm o.R.</v>
      </c>
      <c r="F59" s="11">
        <v>22</v>
      </c>
      <c r="G59" s="11">
        <v>17</v>
      </c>
      <c r="H59" s="11" t="str">
        <f t="shared" si="12"/>
        <v xml:space="preserve">Hohereutweg-Süd </v>
      </c>
      <c r="I59" s="50">
        <f t="shared" si="9"/>
        <v>262.2</v>
      </c>
      <c r="J59" s="67">
        <v>5</v>
      </c>
      <c r="K59" s="45">
        <f t="shared" si="2"/>
        <v>249</v>
      </c>
      <c r="L59" s="43">
        <f t="shared" si="13"/>
        <v>261.45</v>
      </c>
    </row>
    <row r="60" spans="1:13" s="25" customFormat="1" x14ac:dyDescent="0.25">
      <c r="A60" s="47">
        <v>176</v>
      </c>
      <c r="B60" s="48">
        <v>55</v>
      </c>
      <c r="C60" s="11" t="str">
        <f>T("Buche")</f>
        <v>Buche</v>
      </c>
      <c r="D60" s="49">
        <v>3.27</v>
      </c>
      <c r="E60" s="11" t="str">
        <f t="shared" si="11"/>
        <v>Fm o.R.</v>
      </c>
      <c r="F60" s="11">
        <v>8</v>
      </c>
      <c r="G60" s="11">
        <v>6</v>
      </c>
      <c r="H60" s="11" t="str">
        <f t="shared" si="12"/>
        <v xml:space="preserve">Hohereutweg-Süd </v>
      </c>
      <c r="I60" s="50">
        <f t="shared" si="9"/>
        <v>310.64999999999998</v>
      </c>
      <c r="J60" s="67">
        <v>25</v>
      </c>
      <c r="K60" s="45">
        <f t="shared" ref="K60:K61" si="15">IF((MOD(ROUND((I60*(1-J60/100)),0),10)=1),ROUND((I60*(1-J60/100)),0)-1,ROUND((I60*(1-J60/100)),0))</f>
        <v>233</v>
      </c>
      <c r="L60" s="43">
        <f t="shared" si="13"/>
        <v>244.65</v>
      </c>
    </row>
    <row r="61" spans="1:13" s="25" customFormat="1" x14ac:dyDescent="0.25">
      <c r="A61" s="47">
        <v>176</v>
      </c>
      <c r="B61" s="48">
        <v>56</v>
      </c>
      <c r="C61" s="52" t="s">
        <v>37</v>
      </c>
      <c r="D61" s="49">
        <v>7.58</v>
      </c>
      <c r="E61" s="11" t="str">
        <f t="shared" si="11"/>
        <v>Fm o.R.</v>
      </c>
      <c r="F61" s="11">
        <v>55</v>
      </c>
      <c r="G61" s="11">
        <v>23</v>
      </c>
      <c r="H61" s="11" t="str">
        <f t="shared" si="12"/>
        <v xml:space="preserve">Hohereutweg-Süd </v>
      </c>
      <c r="I61" s="50">
        <f t="shared" si="9"/>
        <v>720.1</v>
      </c>
      <c r="J61" s="67">
        <v>40</v>
      </c>
      <c r="K61" s="45">
        <f t="shared" si="15"/>
        <v>432</v>
      </c>
      <c r="L61" s="43">
        <f t="shared" si="13"/>
        <v>453.6</v>
      </c>
    </row>
    <row r="62" spans="1:13" s="25" customFormat="1" x14ac:dyDescent="0.25">
      <c r="A62" s="7"/>
      <c r="B62" s="7"/>
      <c r="C62" s="9"/>
      <c r="D62" s="8"/>
      <c r="E62" s="4"/>
      <c r="F62" s="4"/>
      <c r="G62" s="4"/>
      <c r="H62" s="4"/>
      <c r="I62" s="50"/>
      <c r="J62" s="68"/>
      <c r="K62" s="85"/>
      <c r="L62" s="43"/>
    </row>
    <row r="63" spans="1:13" s="25" customFormat="1" x14ac:dyDescent="0.25">
      <c r="A63" s="32" t="s">
        <v>23</v>
      </c>
      <c r="B63" s="33"/>
      <c r="C63" s="34"/>
      <c r="D63" s="35"/>
      <c r="E63" s="32"/>
      <c r="F63" s="36"/>
      <c r="G63" s="40"/>
      <c r="H63" s="41"/>
      <c r="I63" s="50"/>
      <c r="J63" s="61"/>
      <c r="K63" s="85"/>
      <c r="L63" s="43"/>
    </row>
    <row r="64" spans="1:13" s="25" customFormat="1" x14ac:dyDescent="0.25">
      <c r="A64" s="1" t="s">
        <v>38</v>
      </c>
      <c r="B64" s="62"/>
      <c r="C64" s="1"/>
      <c r="D64" s="63"/>
      <c r="E64" s="1"/>
      <c r="F64" s="1"/>
      <c r="G64" s="1"/>
      <c r="H64" s="1"/>
      <c r="I64" s="69"/>
      <c r="J64" s="70"/>
      <c r="K64" s="86"/>
      <c r="L64" s="7"/>
    </row>
    <row r="65" spans="1:13" s="25" customFormat="1" x14ac:dyDescent="0.25">
      <c r="A65" s="1"/>
      <c r="B65" s="1" t="s">
        <v>39</v>
      </c>
      <c r="C65" s="1"/>
      <c r="D65" s="63"/>
      <c r="E65" s="1"/>
      <c r="F65" s="1"/>
      <c r="G65" s="1"/>
      <c r="H65" s="1"/>
      <c r="I65" s="69"/>
      <c r="J65" s="70"/>
      <c r="K65" s="86"/>
      <c r="L65" s="7"/>
    </row>
    <row r="66" spans="1:13" s="25" customFormat="1" x14ac:dyDescent="0.25">
      <c r="A66" s="1"/>
      <c r="B66" s="2" t="s">
        <v>55</v>
      </c>
      <c r="C66" s="2"/>
      <c r="D66" s="93"/>
      <c r="E66" s="2"/>
      <c r="F66" s="2"/>
      <c r="G66" s="2"/>
      <c r="H66" s="2"/>
      <c r="I66" s="69"/>
      <c r="J66" s="70"/>
      <c r="K66" s="86"/>
      <c r="L66" s="7"/>
    </row>
    <row r="67" spans="1:13" s="25" customFormat="1" x14ac:dyDescent="0.25">
      <c r="A67" s="1" t="s">
        <v>40</v>
      </c>
      <c r="B67" s="62"/>
      <c r="C67" s="1"/>
      <c r="D67" s="63"/>
      <c r="E67" s="1"/>
      <c r="F67" s="1"/>
      <c r="G67" s="1"/>
      <c r="H67" s="1"/>
      <c r="I67" s="69"/>
      <c r="J67" s="70"/>
      <c r="K67" s="86"/>
      <c r="L67" s="7"/>
    </row>
    <row r="68" spans="1:13" s="25" customFormat="1" x14ac:dyDescent="0.25">
      <c r="A68" s="1"/>
      <c r="B68" s="62"/>
      <c r="C68" s="1"/>
      <c r="D68" s="63"/>
      <c r="E68" s="1"/>
      <c r="F68" s="1"/>
      <c r="G68" s="1"/>
      <c r="H68" s="1"/>
      <c r="I68" s="69"/>
      <c r="J68" s="70"/>
      <c r="K68" s="86"/>
      <c r="L68" s="7"/>
    </row>
    <row r="69" spans="1:13" s="25" customFormat="1" x14ac:dyDescent="0.25">
      <c r="A69" s="1" t="s">
        <v>41</v>
      </c>
      <c r="B69" s="62"/>
      <c r="C69" s="1"/>
      <c r="D69" s="63"/>
      <c r="E69" s="1"/>
      <c r="F69" s="1"/>
      <c r="G69" s="1"/>
      <c r="H69" s="1"/>
      <c r="I69" s="5"/>
      <c r="J69" s="70"/>
      <c r="K69" s="87"/>
      <c r="L69" s="7"/>
    </row>
    <row r="70" spans="1:13" s="25" customFormat="1" x14ac:dyDescent="0.25">
      <c r="A70" s="1" t="s">
        <v>42</v>
      </c>
      <c r="B70" s="62"/>
      <c r="C70" s="1"/>
      <c r="D70" s="63"/>
      <c r="E70" s="1"/>
      <c r="F70" s="1"/>
      <c r="G70" s="1"/>
      <c r="H70" s="1"/>
      <c r="I70" s="5"/>
      <c r="J70" s="70"/>
      <c r="K70" s="87"/>
      <c r="L70" s="7"/>
    </row>
    <row r="71" spans="1:13" x14ac:dyDescent="0.25">
      <c r="A71" s="94">
        <v>165</v>
      </c>
      <c r="B71" s="95">
        <v>11</v>
      </c>
      <c r="C71" s="11" t="str">
        <f>T("Hartlaubholz")</f>
        <v>Hartlaubholz</v>
      </c>
      <c r="D71" s="49">
        <v>8.6199999999999992</v>
      </c>
      <c r="E71" s="11" t="str">
        <f t="shared" ref="E71:E82" si="16">T("Fm o.R.")</f>
        <v>Fm o.R.</v>
      </c>
      <c r="F71" s="11"/>
      <c r="G71" s="11">
        <v>8</v>
      </c>
      <c r="H71" s="11" t="str">
        <f t="shared" ref="H71:H77" si="17">T("Pfaffenlochweg ")</f>
        <v xml:space="preserve">Pfaffenlochweg </v>
      </c>
      <c r="I71" s="50">
        <f t="shared" si="9"/>
        <v>818.9</v>
      </c>
      <c r="J71" s="66">
        <v>35</v>
      </c>
      <c r="K71" s="46">
        <f t="shared" ref="K71:K85" si="18">IF((MOD(ROUND((I71*(1-J71/100)),0),10)=1),ROUND((I71*(1-J71/100)),0)-1,ROUND((I71*(1-J71/100)),0))</f>
        <v>532</v>
      </c>
      <c r="L71" s="43">
        <v>532</v>
      </c>
    </row>
    <row r="72" spans="1:13" x14ac:dyDescent="0.25">
      <c r="A72" s="94">
        <v>165</v>
      </c>
      <c r="B72" s="95">
        <v>14</v>
      </c>
      <c r="C72" s="11" t="str">
        <f>T("Hartlaubholz")</f>
        <v>Hartlaubholz</v>
      </c>
      <c r="D72" s="49">
        <v>6.94</v>
      </c>
      <c r="E72" s="11" t="str">
        <f t="shared" si="16"/>
        <v>Fm o.R.</v>
      </c>
      <c r="F72" s="11"/>
      <c r="G72" s="11">
        <v>13</v>
      </c>
      <c r="H72" s="11" t="str">
        <f t="shared" si="17"/>
        <v xml:space="preserve">Pfaffenlochweg </v>
      </c>
      <c r="I72" s="50">
        <f t="shared" si="9"/>
        <v>659.30000000000007</v>
      </c>
      <c r="J72" s="66">
        <v>20</v>
      </c>
      <c r="K72" s="46">
        <f t="shared" si="18"/>
        <v>527</v>
      </c>
      <c r="L72" s="43">
        <v>527</v>
      </c>
    </row>
    <row r="73" spans="1:13" x14ac:dyDescent="0.25">
      <c r="A73" s="96">
        <v>162</v>
      </c>
      <c r="B73" s="97">
        <v>65</v>
      </c>
      <c r="C73" s="11" t="str">
        <f t="shared" ref="C73:C82" si="19">T("Hartlaubholz")</f>
        <v>Hartlaubholz</v>
      </c>
      <c r="D73" s="49">
        <v>3.83</v>
      </c>
      <c r="E73" s="11" t="str">
        <f t="shared" si="16"/>
        <v>Fm o.R.</v>
      </c>
      <c r="F73" s="11">
        <v>34</v>
      </c>
      <c r="G73" s="11">
        <v>19</v>
      </c>
      <c r="H73" s="11" t="str">
        <f t="shared" si="17"/>
        <v xml:space="preserve">Pfaffenlochweg </v>
      </c>
      <c r="I73" s="50">
        <f t="shared" si="9"/>
        <v>363.85</v>
      </c>
      <c r="J73" s="67">
        <v>20</v>
      </c>
      <c r="K73" s="46">
        <f t="shared" si="18"/>
        <v>290</v>
      </c>
      <c r="L73" s="43">
        <v>290</v>
      </c>
    </row>
    <row r="74" spans="1:13" x14ac:dyDescent="0.25">
      <c r="A74" s="96">
        <v>162</v>
      </c>
      <c r="B74" s="97">
        <v>71</v>
      </c>
      <c r="C74" s="11" t="str">
        <f t="shared" si="19"/>
        <v>Hartlaubholz</v>
      </c>
      <c r="D74" s="49">
        <v>5.13</v>
      </c>
      <c r="E74" s="11" t="str">
        <f t="shared" si="16"/>
        <v>Fm o.R.</v>
      </c>
      <c r="F74" s="11">
        <v>27</v>
      </c>
      <c r="G74" s="11">
        <v>9</v>
      </c>
      <c r="H74" s="11" t="str">
        <f t="shared" si="17"/>
        <v xml:space="preserve">Pfaffenlochweg </v>
      </c>
      <c r="I74" s="50">
        <f t="shared" si="9"/>
        <v>487.34999999999997</v>
      </c>
      <c r="J74" s="67">
        <v>20</v>
      </c>
      <c r="K74" s="46">
        <f t="shared" si="18"/>
        <v>390</v>
      </c>
      <c r="L74" s="43">
        <v>390</v>
      </c>
    </row>
    <row r="75" spans="1:13" x14ac:dyDescent="0.25">
      <c r="A75" s="94">
        <v>164</v>
      </c>
      <c r="B75" s="95">
        <v>6</v>
      </c>
      <c r="C75" s="11" t="str">
        <f t="shared" si="19"/>
        <v>Hartlaubholz</v>
      </c>
      <c r="D75" s="49">
        <v>5.33</v>
      </c>
      <c r="E75" s="11" t="str">
        <f t="shared" si="16"/>
        <v>Fm o.R.</v>
      </c>
      <c r="F75" s="11"/>
      <c r="G75" s="11">
        <v>10</v>
      </c>
      <c r="H75" s="11" t="str">
        <f t="shared" si="17"/>
        <v xml:space="preserve">Pfaffenlochweg </v>
      </c>
      <c r="I75" s="50">
        <f t="shared" si="9"/>
        <v>506.35</v>
      </c>
      <c r="J75" s="67">
        <v>20</v>
      </c>
      <c r="K75" s="46">
        <f t="shared" si="18"/>
        <v>405</v>
      </c>
      <c r="L75" s="43">
        <v>405</v>
      </c>
    </row>
    <row r="76" spans="1:13" x14ac:dyDescent="0.25">
      <c r="A76" s="94">
        <v>164</v>
      </c>
      <c r="B76" s="95">
        <v>7</v>
      </c>
      <c r="C76" s="11" t="str">
        <f t="shared" si="19"/>
        <v>Hartlaubholz</v>
      </c>
      <c r="D76" s="49">
        <v>14.38</v>
      </c>
      <c r="E76" s="11" t="str">
        <f t="shared" si="16"/>
        <v>Fm o.R.</v>
      </c>
      <c r="F76" s="11"/>
      <c r="G76" s="11">
        <v>12</v>
      </c>
      <c r="H76" s="11" t="str">
        <f t="shared" si="17"/>
        <v xml:space="preserve">Pfaffenlochweg </v>
      </c>
      <c r="I76" s="50">
        <f t="shared" si="9"/>
        <v>1366.1000000000001</v>
      </c>
      <c r="J76" s="67">
        <v>40</v>
      </c>
      <c r="K76" s="46">
        <f t="shared" si="18"/>
        <v>820</v>
      </c>
      <c r="L76" s="43">
        <v>820</v>
      </c>
      <c r="M76" s="79" t="s">
        <v>56</v>
      </c>
    </row>
    <row r="77" spans="1:13" x14ac:dyDescent="0.25">
      <c r="A77" s="98">
        <v>164</v>
      </c>
      <c r="B77" s="99">
        <v>31</v>
      </c>
      <c r="C77" s="53" t="str">
        <f t="shared" si="19"/>
        <v>Hartlaubholz</v>
      </c>
      <c r="D77" s="54">
        <v>12.8</v>
      </c>
      <c r="E77" s="53" t="str">
        <f t="shared" si="16"/>
        <v>Fm o.R.</v>
      </c>
      <c r="F77" s="53">
        <v>17</v>
      </c>
      <c r="G77" s="53">
        <v>14</v>
      </c>
      <c r="H77" s="53" t="str">
        <f t="shared" si="17"/>
        <v xml:space="preserve">Pfaffenlochweg </v>
      </c>
      <c r="I77" s="12">
        <f t="shared" si="9"/>
        <v>1216</v>
      </c>
      <c r="J77" s="72">
        <v>35</v>
      </c>
      <c r="K77" s="46">
        <f t="shared" si="18"/>
        <v>790</v>
      </c>
      <c r="L77" s="43">
        <v>790</v>
      </c>
      <c r="M77" s="79" t="s">
        <v>56</v>
      </c>
    </row>
    <row r="78" spans="1:13" s="25" customFormat="1" x14ac:dyDescent="0.25">
      <c r="A78" s="94"/>
      <c r="B78" s="95"/>
      <c r="C78" s="11"/>
      <c r="D78" s="49"/>
      <c r="E78" s="11"/>
      <c r="F78" s="11"/>
      <c r="G78" s="11"/>
      <c r="H78" s="11"/>
      <c r="I78" s="50"/>
      <c r="J78" s="67"/>
      <c r="K78" s="46"/>
      <c r="L78" s="43"/>
    </row>
    <row r="79" spans="1:13" s="25" customFormat="1" x14ac:dyDescent="0.25">
      <c r="A79" s="94">
        <v>163</v>
      </c>
      <c r="B79" s="95">
        <v>42</v>
      </c>
      <c r="C79" s="11" t="str">
        <f t="shared" si="19"/>
        <v>Hartlaubholz</v>
      </c>
      <c r="D79" s="49">
        <v>3.36</v>
      </c>
      <c r="E79" s="11" t="str">
        <f t="shared" si="16"/>
        <v>Fm o.R.</v>
      </c>
      <c r="F79" s="11">
        <v>33</v>
      </c>
      <c r="G79" s="11">
        <v>24</v>
      </c>
      <c r="H79" s="11" t="str">
        <f t="shared" ref="H79:H80" si="20">T("Schottensteinweg-Mitte ")</f>
        <v xml:space="preserve">Schottensteinweg-Mitte </v>
      </c>
      <c r="I79" s="50">
        <f t="shared" si="9"/>
        <v>319.2</v>
      </c>
      <c r="J79" s="67">
        <v>20</v>
      </c>
      <c r="K79" s="46">
        <f t="shared" si="18"/>
        <v>255</v>
      </c>
      <c r="L79" s="43">
        <v>255</v>
      </c>
    </row>
    <row r="80" spans="1:13" s="25" customFormat="1" x14ac:dyDescent="0.25">
      <c r="A80" s="94">
        <v>163</v>
      </c>
      <c r="B80" s="95">
        <v>44</v>
      </c>
      <c r="C80" s="11" t="str">
        <f t="shared" si="19"/>
        <v>Hartlaubholz</v>
      </c>
      <c r="D80" s="49">
        <v>3.44</v>
      </c>
      <c r="E80" s="11" t="str">
        <f t="shared" si="16"/>
        <v>Fm o.R.</v>
      </c>
      <c r="F80" s="11">
        <v>35</v>
      </c>
      <c r="G80" s="11">
        <v>22</v>
      </c>
      <c r="H80" s="11" t="str">
        <f t="shared" si="20"/>
        <v xml:space="preserve">Schottensteinweg-Mitte </v>
      </c>
      <c r="I80" s="50">
        <f t="shared" si="9"/>
        <v>326.8</v>
      </c>
      <c r="J80" s="67">
        <v>20</v>
      </c>
      <c r="K80" s="46">
        <f t="shared" si="18"/>
        <v>260</v>
      </c>
      <c r="L80" s="43">
        <v>260</v>
      </c>
    </row>
    <row r="81" spans="1:13" s="25" customFormat="1" x14ac:dyDescent="0.25">
      <c r="A81" s="98"/>
      <c r="B81" s="99"/>
      <c r="C81" s="53"/>
      <c r="D81" s="54"/>
      <c r="E81" s="53"/>
      <c r="F81" s="53"/>
      <c r="G81" s="53"/>
      <c r="H81" s="53"/>
      <c r="I81" s="50"/>
      <c r="J81" s="67"/>
      <c r="K81" s="46"/>
      <c r="L81" s="43"/>
    </row>
    <row r="82" spans="1:13" s="25" customFormat="1" x14ac:dyDescent="0.25">
      <c r="A82" s="94">
        <v>163</v>
      </c>
      <c r="B82" s="95">
        <v>53</v>
      </c>
      <c r="C82" s="11" t="str">
        <f t="shared" si="19"/>
        <v>Hartlaubholz</v>
      </c>
      <c r="D82" s="49">
        <v>4.13</v>
      </c>
      <c r="E82" s="11" t="str">
        <f t="shared" si="16"/>
        <v>Fm o.R.</v>
      </c>
      <c r="F82" s="11">
        <v>14</v>
      </c>
      <c r="G82" s="11">
        <v>10</v>
      </c>
      <c r="H82" s="11" t="str">
        <f t="shared" ref="H82" si="21">T("Schafweg ")</f>
        <v xml:space="preserve">Schafweg </v>
      </c>
      <c r="I82" s="50">
        <f t="shared" si="9"/>
        <v>392.34999999999997</v>
      </c>
      <c r="J82" s="67">
        <v>20</v>
      </c>
      <c r="K82" s="46">
        <f t="shared" si="18"/>
        <v>314</v>
      </c>
      <c r="L82" s="43">
        <v>314</v>
      </c>
    </row>
    <row r="83" spans="1:13" s="25" customFormat="1" x14ac:dyDescent="0.25">
      <c r="A83" s="94">
        <v>163</v>
      </c>
      <c r="B83" s="95">
        <v>63</v>
      </c>
      <c r="C83" s="11" t="s">
        <v>24</v>
      </c>
      <c r="D83" s="49">
        <v>6.23</v>
      </c>
      <c r="E83" s="11" t="s">
        <v>0</v>
      </c>
      <c r="F83" s="11">
        <v>10</v>
      </c>
      <c r="G83" s="11">
        <v>10</v>
      </c>
      <c r="H83" s="11" t="s">
        <v>25</v>
      </c>
      <c r="I83" s="50">
        <f t="shared" si="9"/>
        <v>591.85</v>
      </c>
      <c r="J83" s="67">
        <v>30</v>
      </c>
      <c r="K83" s="46">
        <f t="shared" si="18"/>
        <v>414</v>
      </c>
      <c r="L83" s="43">
        <v>414</v>
      </c>
      <c r="M83" s="79" t="s">
        <v>56</v>
      </c>
    </row>
    <row r="84" spans="1:13" s="25" customFormat="1" x14ac:dyDescent="0.25">
      <c r="A84" s="47"/>
      <c r="B84" s="48"/>
      <c r="C84" s="11"/>
      <c r="D84" s="49"/>
      <c r="E84" s="11"/>
      <c r="F84" s="11"/>
      <c r="G84" s="11"/>
      <c r="H84" s="11"/>
      <c r="I84" s="50"/>
      <c r="J84" s="67"/>
      <c r="K84" s="45"/>
      <c r="L84" s="43"/>
    </row>
    <row r="85" spans="1:13" x14ac:dyDescent="0.25">
      <c r="A85" s="47">
        <v>171</v>
      </c>
      <c r="B85" s="48">
        <v>3</v>
      </c>
      <c r="C85" s="11" t="str">
        <f>T("Eiche")</f>
        <v>Eiche</v>
      </c>
      <c r="D85" s="49">
        <v>6.63</v>
      </c>
      <c r="E85" s="11" t="str">
        <f t="shared" ref="E85" si="22">T("Fm o.R.")</f>
        <v>Fm o.R.</v>
      </c>
      <c r="F85" s="11"/>
      <c r="G85" s="11">
        <v>10</v>
      </c>
      <c r="H85" s="11" t="str">
        <f t="shared" ref="H85" si="23">T("Richtstatt ")</f>
        <v xml:space="preserve">Richtstatt </v>
      </c>
      <c r="I85" s="50">
        <f t="shared" si="9"/>
        <v>629.85</v>
      </c>
      <c r="J85" s="67"/>
      <c r="K85" s="45">
        <f t="shared" si="18"/>
        <v>630</v>
      </c>
      <c r="L85" s="43">
        <f>K85*1.05</f>
        <v>661.5</v>
      </c>
    </row>
    <row r="86" spans="1:13" x14ac:dyDescent="0.25">
      <c r="A86" s="47"/>
      <c r="B86" s="48"/>
      <c r="C86" s="11"/>
      <c r="D86" s="49"/>
      <c r="E86" s="11"/>
      <c r="F86" s="11"/>
      <c r="G86" s="90"/>
      <c r="H86" s="91"/>
      <c r="I86" s="50"/>
      <c r="J86" s="92"/>
      <c r="K86" s="45"/>
      <c r="L86" s="43"/>
    </row>
    <row r="87" spans="1:13" x14ac:dyDescent="0.25">
      <c r="A87" s="32" t="s">
        <v>43</v>
      </c>
      <c r="B87" s="33"/>
      <c r="C87" s="34"/>
      <c r="D87" s="35"/>
      <c r="E87" s="32"/>
      <c r="F87" s="36"/>
      <c r="G87" s="40"/>
      <c r="H87" s="41"/>
      <c r="I87" s="50"/>
      <c r="J87" s="61"/>
      <c r="K87" s="51"/>
      <c r="L87" s="44"/>
    </row>
    <row r="88" spans="1:13" ht="12.75" x14ac:dyDescent="0.2">
      <c r="A88" s="1" t="s">
        <v>44</v>
      </c>
      <c r="B88" s="62"/>
      <c r="C88" s="1"/>
      <c r="D88" s="63"/>
      <c r="E88" s="1"/>
      <c r="F88" s="1"/>
      <c r="G88" s="1"/>
      <c r="H88" s="1"/>
      <c r="I88" s="5"/>
      <c r="J88" s="70"/>
      <c r="K88" s="65"/>
      <c r="L88" s="1"/>
    </row>
    <row r="89" spans="1:13" ht="12.75" x14ac:dyDescent="0.2">
      <c r="A89" s="1"/>
      <c r="B89" s="2" t="s">
        <v>45</v>
      </c>
      <c r="C89" s="2"/>
      <c r="D89" s="93"/>
      <c r="E89" s="2"/>
      <c r="F89" s="2"/>
      <c r="G89" s="2"/>
      <c r="H89" s="2"/>
      <c r="I89" s="69"/>
      <c r="J89" s="70"/>
      <c r="K89" s="71"/>
      <c r="L89" s="1"/>
    </row>
    <row r="90" spans="1:13" ht="12.75" x14ac:dyDescent="0.2">
      <c r="A90" s="1" t="s">
        <v>46</v>
      </c>
      <c r="B90" s="62"/>
      <c r="C90" s="1"/>
      <c r="D90" s="63"/>
      <c r="E90" s="1"/>
      <c r="F90" s="1"/>
      <c r="G90" s="1"/>
      <c r="H90" s="1"/>
      <c r="I90" s="5"/>
      <c r="J90" s="70"/>
      <c r="K90" s="65"/>
      <c r="L90" s="1"/>
    </row>
    <row r="91" spans="1:13" ht="12.75" x14ac:dyDescent="0.2">
      <c r="A91" s="1" t="s">
        <v>47</v>
      </c>
      <c r="B91" s="62"/>
      <c r="C91" s="1"/>
      <c r="D91" s="63"/>
      <c r="E91" s="1"/>
      <c r="F91" s="1"/>
      <c r="G91" s="1"/>
      <c r="H91" s="1"/>
      <c r="I91" s="5"/>
      <c r="J91" s="70"/>
      <c r="K91" s="65"/>
      <c r="L91" s="1"/>
    </row>
    <row r="92" spans="1:13" ht="12.75" x14ac:dyDescent="0.2">
      <c r="A92" s="1"/>
      <c r="B92" s="1" t="s">
        <v>48</v>
      </c>
      <c r="C92" s="1"/>
      <c r="D92" s="63"/>
      <c r="E92" s="1"/>
      <c r="F92" s="1"/>
      <c r="G92" s="1"/>
      <c r="H92" s="1"/>
      <c r="I92" s="69"/>
      <c r="J92" s="70"/>
      <c r="K92" s="71"/>
      <c r="L92" s="1"/>
    </row>
    <row r="93" spans="1:13" s="25" customFormat="1" x14ac:dyDescent="0.25">
      <c r="A93" s="94">
        <v>166</v>
      </c>
      <c r="B93" s="95">
        <v>53</v>
      </c>
      <c r="C93" s="11" t="str">
        <f>T("Eiche")</f>
        <v>Eiche</v>
      </c>
      <c r="D93" s="49">
        <v>2.96</v>
      </c>
      <c r="E93" s="11" t="str">
        <f t="shared" ref="E93:E116" si="24">T("Fm o.R.")</f>
        <v>Fm o.R.</v>
      </c>
      <c r="F93" s="11">
        <v>49</v>
      </c>
      <c r="G93" s="11">
        <v>24</v>
      </c>
      <c r="H93" s="11" t="s">
        <v>49</v>
      </c>
      <c r="I93" s="50">
        <f t="shared" ref="I93:I116" si="25">D93*95</f>
        <v>281.2</v>
      </c>
      <c r="J93" s="66">
        <v>20</v>
      </c>
      <c r="K93" s="46">
        <f t="shared" ref="K93:K137" si="26">IF((MOD(ROUND((I93*(1-J93/100)),0),10)=1),ROUND((I93*(1-J93/100)),0)-1,ROUND((I93*(1-J93/100)),0))</f>
        <v>225</v>
      </c>
      <c r="L93" s="46">
        <v>225</v>
      </c>
    </row>
    <row r="94" spans="1:13" s="25" customFormat="1" x14ac:dyDescent="0.25">
      <c r="A94" s="94">
        <v>166</v>
      </c>
      <c r="B94" s="95">
        <v>60</v>
      </c>
      <c r="C94" s="11" t="str">
        <f>T("Hartlaubholz")</f>
        <v>Hartlaubholz</v>
      </c>
      <c r="D94" s="49">
        <v>2.75</v>
      </c>
      <c r="E94" s="11" t="str">
        <f t="shared" si="24"/>
        <v>Fm o.R.</v>
      </c>
      <c r="F94" s="11">
        <v>57</v>
      </c>
      <c r="G94" s="11">
        <v>23</v>
      </c>
      <c r="H94" s="11" t="s">
        <v>49</v>
      </c>
      <c r="I94" s="50">
        <f t="shared" si="25"/>
        <v>261.25</v>
      </c>
      <c r="J94" s="66">
        <v>20</v>
      </c>
      <c r="K94" s="46">
        <f t="shared" si="26"/>
        <v>209</v>
      </c>
      <c r="L94" s="46">
        <v>209</v>
      </c>
    </row>
    <row r="95" spans="1:13" s="25" customFormat="1" x14ac:dyDescent="0.25">
      <c r="A95" s="94">
        <v>166</v>
      </c>
      <c r="B95" s="95">
        <v>61</v>
      </c>
      <c r="C95" s="11" t="str">
        <f>T("Hartlaubholz")</f>
        <v>Hartlaubholz</v>
      </c>
      <c r="D95" s="49">
        <v>3.82</v>
      </c>
      <c r="E95" s="11" t="str">
        <f t="shared" si="24"/>
        <v>Fm o.R.</v>
      </c>
      <c r="F95" s="11">
        <v>74</v>
      </c>
      <c r="G95" s="11">
        <v>30</v>
      </c>
      <c r="H95" s="11" t="s">
        <v>49</v>
      </c>
      <c r="I95" s="50">
        <f t="shared" si="25"/>
        <v>362.9</v>
      </c>
      <c r="J95" s="66">
        <v>15</v>
      </c>
      <c r="K95" s="46">
        <f t="shared" si="26"/>
        <v>308</v>
      </c>
      <c r="L95" s="43">
        <v>308</v>
      </c>
    </row>
    <row r="96" spans="1:13" x14ac:dyDescent="0.25">
      <c r="A96" s="94">
        <v>166</v>
      </c>
      <c r="B96" s="95">
        <v>64</v>
      </c>
      <c r="C96" s="11" t="str">
        <f>T("Hartlaubholz")</f>
        <v>Hartlaubholz</v>
      </c>
      <c r="D96" s="49">
        <v>3.84</v>
      </c>
      <c r="E96" s="11" t="str">
        <f t="shared" si="24"/>
        <v>Fm o.R.</v>
      </c>
      <c r="F96" s="11">
        <v>34</v>
      </c>
      <c r="G96" s="11">
        <v>14</v>
      </c>
      <c r="H96" s="11" t="s">
        <v>49</v>
      </c>
      <c r="I96" s="50">
        <f t="shared" si="25"/>
        <v>364.8</v>
      </c>
      <c r="J96" s="66">
        <v>25</v>
      </c>
      <c r="K96" s="46">
        <f t="shared" si="26"/>
        <v>274</v>
      </c>
      <c r="L96" s="43">
        <v>274</v>
      </c>
    </row>
    <row r="97" spans="1:13" x14ac:dyDescent="0.25">
      <c r="A97" s="94">
        <v>166</v>
      </c>
      <c r="B97" s="95">
        <v>66</v>
      </c>
      <c r="C97" s="11" t="str">
        <f>T("Eiche")</f>
        <v>Eiche</v>
      </c>
      <c r="D97" s="49">
        <v>4.22</v>
      </c>
      <c r="E97" s="11" t="str">
        <f t="shared" si="24"/>
        <v>Fm o.R.</v>
      </c>
      <c r="F97" s="11">
        <v>82</v>
      </c>
      <c r="G97" s="11">
        <v>46</v>
      </c>
      <c r="H97" s="11" t="s">
        <v>49</v>
      </c>
      <c r="I97" s="50">
        <f t="shared" si="25"/>
        <v>400.9</v>
      </c>
      <c r="J97" s="66">
        <v>15</v>
      </c>
      <c r="K97" s="46">
        <f t="shared" si="26"/>
        <v>340</v>
      </c>
      <c r="L97" s="43">
        <v>340</v>
      </c>
    </row>
    <row r="98" spans="1:13" x14ac:dyDescent="0.25">
      <c r="A98" s="94">
        <v>166</v>
      </c>
      <c r="B98" s="95">
        <v>67</v>
      </c>
      <c r="C98" s="11" t="str">
        <f>T("Eiche")</f>
        <v>Eiche</v>
      </c>
      <c r="D98" s="49">
        <v>3.17</v>
      </c>
      <c r="E98" s="11" t="str">
        <f t="shared" si="24"/>
        <v>Fm o.R.</v>
      </c>
      <c r="F98" s="11">
        <v>52</v>
      </c>
      <c r="G98" s="11">
        <v>30</v>
      </c>
      <c r="H98" s="11" t="s">
        <v>49</v>
      </c>
      <c r="I98" s="50">
        <f t="shared" si="25"/>
        <v>301.14999999999998</v>
      </c>
      <c r="J98" s="66">
        <v>15</v>
      </c>
      <c r="K98" s="46">
        <f t="shared" si="26"/>
        <v>256</v>
      </c>
      <c r="L98" s="43">
        <v>256</v>
      </c>
    </row>
    <row r="99" spans="1:13" x14ac:dyDescent="0.25">
      <c r="A99" s="94">
        <v>166</v>
      </c>
      <c r="B99" s="95">
        <v>72</v>
      </c>
      <c r="C99" s="11" t="str">
        <f t="shared" ref="C99:C104" si="27">T("Hartlaubholz")</f>
        <v>Hartlaubholz</v>
      </c>
      <c r="D99" s="49">
        <v>3.92</v>
      </c>
      <c r="E99" s="11" t="str">
        <f t="shared" si="24"/>
        <v>Fm o.R.</v>
      </c>
      <c r="F99" s="11">
        <v>43</v>
      </c>
      <c r="G99" s="11">
        <v>24</v>
      </c>
      <c r="H99" s="11" t="s">
        <v>49</v>
      </c>
      <c r="I99" s="50">
        <f t="shared" si="25"/>
        <v>372.4</v>
      </c>
      <c r="J99" s="67">
        <v>20</v>
      </c>
      <c r="K99" s="46">
        <f t="shared" si="26"/>
        <v>298</v>
      </c>
      <c r="L99" s="43">
        <v>298</v>
      </c>
    </row>
    <row r="100" spans="1:13" x14ac:dyDescent="0.25">
      <c r="A100" s="94">
        <v>166</v>
      </c>
      <c r="B100" s="95">
        <v>83</v>
      </c>
      <c r="C100" s="11" t="str">
        <f t="shared" si="27"/>
        <v>Hartlaubholz</v>
      </c>
      <c r="D100" s="49">
        <v>6.35</v>
      </c>
      <c r="E100" s="11" t="str">
        <f t="shared" si="24"/>
        <v>Fm o.R.</v>
      </c>
      <c r="F100" s="11">
        <v>109</v>
      </c>
      <c r="G100" s="11">
        <v>29</v>
      </c>
      <c r="H100" s="11" t="s">
        <v>50</v>
      </c>
      <c r="I100" s="50">
        <f t="shared" si="25"/>
        <v>603.25</v>
      </c>
      <c r="J100" s="67">
        <v>20</v>
      </c>
      <c r="K100" s="46">
        <f t="shared" si="26"/>
        <v>483</v>
      </c>
      <c r="L100" s="43">
        <v>483</v>
      </c>
      <c r="M100" s="79" t="s">
        <v>56</v>
      </c>
    </row>
    <row r="101" spans="1:13" x14ac:dyDescent="0.25">
      <c r="A101" s="94">
        <v>166</v>
      </c>
      <c r="B101" s="95">
        <v>86</v>
      </c>
      <c r="C101" s="11" t="str">
        <f t="shared" si="27"/>
        <v>Hartlaubholz</v>
      </c>
      <c r="D101" s="49">
        <v>4.3099999999999996</v>
      </c>
      <c r="E101" s="11" t="str">
        <f t="shared" si="24"/>
        <v>Fm o.R.</v>
      </c>
      <c r="F101" s="11">
        <v>29</v>
      </c>
      <c r="G101" s="11">
        <v>14</v>
      </c>
      <c r="H101" s="11" t="s">
        <v>50</v>
      </c>
      <c r="I101" s="50">
        <f t="shared" si="25"/>
        <v>409.45</v>
      </c>
      <c r="J101" s="67">
        <v>20</v>
      </c>
      <c r="K101" s="46">
        <f t="shared" si="26"/>
        <v>328</v>
      </c>
      <c r="L101" s="43">
        <v>328</v>
      </c>
    </row>
    <row r="102" spans="1:13" x14ac:dyDescent="0.25">
      <c r="A102" s="94">
        <v>166</v>
      </c>
      <c r="B102" s="95">
        <v>90</v>
      </c>
      <c r="C102" s="11" t="str">
        <f t="shared" si="27"/>
        <v>Hartlaubholz</v>
      </c>
      <c r="D102" s="49">
        <v>6.13</v>
      </c>
      <c r="E102" s="11" t="str">
        <f t="shared" si="24"/>
        <v>Fm o.R.</v>
      </c>
      <c r="F102" s="11">
        <v>61</v>
      </c>
      <c r="G102" s="11">
        <v>20</v>
      </c>
      <c r="H102" s="11" t="s">
        <v>50</v>
      </c>
      <c r="I102" s="50">
        <f t="shared" si="25"/>
        <v>582.35</v>
      </c>
      <c r="J102" s="67">
        <v>20</v>
      </c>
      <c r="K102" s="46">
        <f t="shared" si="26"/>
        <v>466</v>
      </c>
      <c r="L102" s="43">
        <v>466</v>
      </c>
      <c r="M102" s="79" t="s">
        <v>56</v>
      </c>
    </row>
    <row r="103" spans="1:13" x14ac:dyDescent="0.25">
      <c r="A103" s="94">
        <v>167</v>
      </c>
      <c r="B103" s="95">
        <v>2</v>
      </c>
      <c r="C103" s="11" t="str">
        <f t="shared" si="27"/>
        <v>Hartlaubholz</v>
      </c>
      <c r="D103" s="49">
        <v>4.16</v>
      </c>
      <c r="E103" s="11" t="str">
        <f t="shared" si="24"/>
        <v>Fm o.R.</v>
      </c>
      <c r="F103" s="11">
        <v>41</v>
      </c>
      <c r="G103" s="11">
        <v>21</v>
      </c>
      <c r="H103" s="11" t="s">
        <v>51</v>
      </c>
      <c r="I103" s="50">
        <f t="shared" si="25"/>
        <v>395.2</v>
      </c>
      <c r="J103" s="67">
        <v>20</v>
      </c>
      <c r="K103" s="46">
        <f t="shared" si="26"/>
        <v>316</v>
      </c>
      <c r="L103" s="43">
        <v>316</v>
      </c>
    </row>
    <row r="104" spans="1:13" x14ac:dyDescent="0.25">
      <c r="A104" s="94">
        <v>167</v>
      </c>
      <c r="B104" s="95">
        <v>3</v>
      </c>
      <c r="C104" s="11" t="str">
        <f t="shared" si="27"/>
        <v>Hartlaubholz</v>
      </c>
      <c r="D104" s="49">
        <v>4.4800000000000004</v>
      </c>
      <c r="E104" s="11" t="str">
        <f t="shared" si="24"/>
        <v>Fm o.R.</v>
      </c>
      <c r="F104" s="11">
        <v>58</v>
      </c>
      <c r="G104" s="11">
        <v>22</v>
      </c>
      <c r="H104" s="11" t="s">
        <v>51</v>
      </c>
      <c r="I104" s="50">
        <f t="shared" si="25"/>
        <v>425.6</v>
      </c>
      <c r="J104" s="67">
        <v>20</v>
      </c>
      <c r="K104" s="46">
        <f t="shared" si="26"/>
        <v>340</v>
      </c>
      <c r="L104" s="43">
        <v>340</v>
      </c>
    </row>
    <row r="105" spans="1:13" x14ac:dyDescent="0.25">
      <c r="A105" s="94">
        <v>167</v>
      </c>
      <c r="B105" s="95">
        <v>4</v>
      </c>
      <c r="C105" s="52" t="s">
        <v>36</v>
      </c>
      <c r="D105" s="49">
        <v>3.3</v>
      </c>
      <c r="E105" s="11" t="str">
        <f t="shared" si="24"/>
        <v>Fm o.R.</v>
      </c>
      <c r="F105" s="11">
        <v>44</v>
      </c>
      <c r="G105" s="11">
        <v>25</v>
      </c>
      <c r="H105" s="11" t="s">
        <v>51</v>
      </c>
      <c r="I105" s="50">
        <f t="shared" si="25"/>
        <v>313.5</v>
      </c>
      <c r="J105" s="67">
        <v>50</v>
      </c>
      <c r="K105" s="46">
        <f t="shared" si="26"/>
        <v>157</v>
      </c>
      <c r="L105" s="43">
        <v>157</v>
      </c>
      <c r="M105" s="79" t="s">
        <v>56</v>
      </c>
    </row>
    <row r="106" spans="1:13" x14ac:dyDescent="0.25">
      <c r="A106" s="94">
        <v>167</v>
      </c>
      <c r="B106" s="95">
        <v>5</v>
      </c>
      <c r="C106" s="52" t="s">
        <v>36</v>
      </c>
      <c r="D106" s="49">
        <v>3.2</v>
      </c>
      <c r="E106" s="11" t="str">
        <f t="shared" si="24"/>
        <v>Fm o.R.</v>
      </c>
      <c r="F106" s="11">
        <v>50</v>
      </c>
      <c r="G106" s="11">
        <v>24</v>
      </c>
      <c r="H106" s="11" t="s">
        <v>51</v>
      </c>
      <c r="I106" s="50">
        <f t="shared" si="25"/>
        <v>304</v>
      </c>
      <c r="J106" s="67">
        <v>50</v>
      </c>
      <c r="K106" s="46">
        <f t="shared" si="26"/>
        <v>152</v>
      </c>
      <c r="L106" s="43">
        <v>152</v>
      </c>
    </row>
    <row r="107" spans="1:13" x14ac:dyDescent="0.25">
      <c r="A107" s="94">
        <v>167</v>
      </c>
      <c r="B107" s="95">
        <v>6</v>
      </c>
      <c r="C107" s="52" t="s">
        <v>36</v>
      </c>
      <c r="D107" s="49">
        <v>2.5</v>
      </c>
      <c r="E107" s="11" t="str">
        <f t="shared" si="24"/>
        <v>Fm o.R.</v>
      </c>
      <c r="F107" s="11">
        <v>38</v>
      </c>
      <c r="G107" s="11">
        <v>23</v>
      </c>
      <c r="H107" s="11" t="s">
        <v>51</v>
      </c>
      <c r="I107" s="50">
        <f t="shared" si="25"/>
        <v>237.5</v>
      </c>
      <c r="J107" s="67">
        <v>50</v>
      </c>
      <c r="K107" s="46">
        <f t="shared" si="26"/>
        <v>119</v>
      </c>
      <c r="L107" s="43">
        <v>119</v>
      </c>
      <c r="M107" s="79" t="s">
        <v>56</v>
      </c>
    </row>
    <row r="108" spans="1:13" x14ac:dyDescent="0.25">
      <c r="A108" s="94">
        <v>167</v>
      </c>
      <c r="B108" s="95">
        <v>7</v>
      </c>
      <c r="C108" s="52" t="s">
        <v>36</v>
      </c>
      <c r="D108" s="49">
        <v>3</v>
      </c>
      <c r="E108" s="11" t="str">
        <f t="shared" si="24"/>
        <v>Fm o.R.</v>
      </c>
      <c r="F108" s="11">
        <v>41</v>
      </c>
      <c r="G108" s="11">
        <v>20</v>
      </c>
      <c r="H108" s="11" t="s">
        <v>51</v>
      </c>
      <c r="I108" s="50">
        <f t="shared" si="25"/>
        <v>285</v>
      </c>
      <c r="J108" s="67">
        <v>50</v>
      </c>
      <c r="K108" s="46">
        <f t="shared" si="26"/>
        <v>143</v>
      </c>
      <c r="L108" s="43">
        <v>143</v>
      </c>
    </row>
    <row r="109" spans="1:13" s="25" customFormat="1" x14ac:dyDescent="0.25">
      <c r="A109" s="94">
        <v>167</v>
      </c>
      <c r="B109" s="95">
        <v>13</v>
      </c>
      <c r="C109" s="11" t="str">
        <f>T("Eiche")</f>
        <v>Eiche</v>
      </c>
      <c r="D109" s="49">
        <v>2.57</v>
      </c>
      <c r="E109" s="11" t="str">
        <f t="shared" si="24"/>
        <v>Fm o.R.</v>
      </c>
      <c r="F109" s="11">
        <v>54</v>
      </c>
      <c r="G109" s="11">
        <v>24</v>
      </c>
      <c r="H109" s="11" t="s">
        <v>51</v>
      </c>
      <c r="I109" s="50">
        <f t="shared" si="25"/>
        <v>244.14999999999998</v>
      </c>
      <c r="J109" s="67">
        <v>20</v>
      </c>
      <c r="K109" s="46">
        <f t="shared" si="26"/>
        <v>195</v>
      </c>
      <c r="L109" s="43">
        <v>195</v>
      </c>
    </row>
    <row r="110" spans="1:13" s="25" customFormat="1" x14ac:dyDescent="0.25">
      <c r="A110" s="94">
        <v>167</v>
      </c>
      <c r="B110" s="95">
        <v>14</v>
      </c>
      <c r="C110" s="11" t="str">
        <f>T("Eiche")</f>
        <v>Eiche</v>
      </c>
      <c r="D110" s="49">
        <v>5.03</v>
      </c>
      <c r="E110" s="11" t="str">
        <f t="shared" si="24"/>
        <v>Fm o.R.</v>
      </c>
      <c r="F110" s="11">
        <v>100</v>
      </c>
      <c r="G110" s="11">
        <v>31</v>
      </c>
      <c r="H110" s="11" t="s">
        <v>51</v>
      </c>
      <c r="I110" s="50">
        <f t="shared" si="25"/>
        <v>477.85</v>
      </c>
      <c r="J110" s="67">
        <v>20</v>
      </c>
      <c r="K110" s="46">
        <f t="shared" si="26"/>
        <v>382</v>
      </c>
      <c r="L110" s="43">
        <v>382</v>
      </c>
    </row>
    <row r="111" spans="1:13" s="25" customFormat="1" x14ac:dyDescent="0.25">
      <c r="A111" s="94">
        <v>167</v>
      </c>
      <c r="B111" s="95">
        <v>15</v>
      </c>
      <c r="C111" s="11" t="str">
        <f>T("Hartlaubholz")</f>
        <v>Hartlaubholz</v>
      </c>
      <c r="D111" s="49">
        <v>4.0599999999999996</v>
      </c>
      <c r="E111" s="11" t="str">
        <f t="shared" si="24"/>
        <v>Fm o.R.</v>
      </c>
      <c r="F111" s="11">
        <v>77</v>
      </c>
      <c r="G111" s="11">
        <v>29</v>
      </c>
      <c r="H111" s="11" t="s">
        <v>51</v>
      </c>
      <c r="I111" s="50">
        <f t="shared" si="25"/>
        <v>385.7</v>
      </c>
      <c r="J111" s="67">
        <v>25</v>
      </c>
      <c r="K111" s="46">
        <f t="shared" si="26"/>
        <v>289</v>
      </c>
      <c r="L111" s="43">
        <v>289</v>
      </c>
      <c r="M111" s="79" t="s">
        <v>56</v>
      </c>
    </row>
    <row r="112" spans="1:13" s="25" customFormat="1" x14ac:dyDescent="0.25">
      <c r="A112" s="94">
        <v>167</v>
      </c>
      <c r="B112" s="95">
        <v>16</v>
      </c>
      <c r="C112" s="11" t="str">
        <f>T("Eiche")</f>
        <v>Eiche</v>
      </c>
      <c r="D112" s="49">
        <v>3.81</v>
      </c>
      <c r="E112" s="11" t="str">
        <f t="shared" si="24"/>
        <v>Fm o.R.</v>
      </c>
      <c r="F112" s="11">
        <v>83</v>
      </c>
      <c r="G112" s="11">
        <v>17</v>
      </c>
      <c r="H112" s="11" t="s">
        <v>51</v>
      </c>
      <c r="I112" s="50">
        <f t="shared" si="25"/>
        <v>361.95</v>
      </c>
      <c r="J112" s="67">
        <v>20</v>
      </c>
      <c r="K112" s="46">
        <f t="shared" si="26"/>
        <v>290</v>
      </c>
      <c r="L112" s="43">
        <v>290</v>
      </c>
    </row>
    <row r="113" spans="1:12" s="25" customFormat="1" x14ac:dyDescent="0.25">
      <c r="A113" s="94">
        <v>167</v>
      </c>
      <c r="B113" s="95">
        <v>17</v>
      </c>
      <c r="C113" s="11" t="str">
        <f>T("Eiche")</f>
        <v>Eiche</v>
      </c>
      <c r="D113" s="49">
        <v>2.8</v>
      </c>
      <c r="E113" s="11" t="str">
        <f t="shared" si="24"/>
        <v>Fm o.R.</v>
      </c>
      <c r="F113" s="11">
        <v>63</v>
      </c>
      <c r="G113" s="11">
        <v>18</v>
      </c>
      <c r="H113" s="11" t="s">
        <v>51</v>
      </c>
      <c r="I113" s="50">
        <f t="shared" si="25"/>
        <v>266</v>
      </c>
      <c r="J113" s="67">
        <v>20</v>
      </c>
      <c r="K113" s="46">
        <f t="shared" si="26"/>
        <v>213</v>
      </c>
      <c r="L113" s="43">
        <v>213</v>
      </c>
    </row>
    <row r="114" spans="1:12" s="25" customFormat="1" x14ac:dyDescent="0.25">
      <c r="A114" s="94">
        <v>167</v>
      </c>
      <c r="B114" s="95">
        <v>18</v>
      </c>
      <c r="C114" s="11" t="str">
        <f>T("Eiche")</f>
        <v>Eiche</v>
      </c>
      <c r="D114" s="49">
        <v>3</v>
      </c>
      <c r="E114" s="11" t="str">
        <f t="shared" si="24"/>
        <v>Fm o.R.</v>
      </c>
      <c r="F114" s="11">
        <v>75</v>
      </c>
      <c r="G114" s="11">
        <v>26</v>
      </c>
      <c r="H114" s="11" t="s">
        <v>51</v>
      </c>
      <c r="I114" s="50">
        <f t="shared" si="25"/>
        <v>285</v>
      </c>
      <c r="J114" s="67">
        <v>20</v>
      </c>
      <c r="K114" s="46">
        <f t="shared" si="26"/>
        <v>228</v>
      </c>
      <c r="L114" s="43">
        <v>228</v>
      </c>
    </row>
    <row r="115" spans="1:12" s="25" customFormat="1" x14ac:dyDescent="0.25">
      <c r="A115" s="94">
        <v>167</v>
      </c>
      <c r="B115" s="95">
        <v>19</v>
      </c>
      <c r="C115" s="11" t="str">
        <f>T("Eiche")</f>
        <v>Eiche</v>
      </c>
      <c r="D115" s="49">
        <v>4.13</v>
      </c>
      <c r="E115" s="11" t="str">
        <f t="shared" si="24"/>
        <v>Fm o.R.</v>
      </c>
      <c r="F115" s="11">
        <v>78</v>
      </c>
      <c r="G115" s="11">
        <v>24</v>
      </c>
      <c r="H115" s="11" t="s">
        <v>51</v>
      </c>
      <c r="I115" s="50">
        <f t="shared" si="25"/>
        <v>392.34999999999997</v>
      </c>
      <c r="J115" s="67">
        <v>20</v>
      </c>
      <c r="K115" s="46">
        <f t="shared" si="26"/>
        <v>314</v>
      </c>
      <c r="L115" s="43">
        <v>314</v>
      </c>
    </row>
    <row r="116" spans="1:12" s="25" customFormat="1" x14ac:dyDescent="0.25">
      <c r="A116" s="94">
        <v>167</v>
      </c>
      <c r="B116" s="95">
        <v>20</v>
      </c>
      <c r="C116" s="11" t="str">
        <f>T("Eiche")</f>
        <v>Eiche</v>
      </c>
      <c r="D116" s="49">
        <v>3.07</v>
      </c>
      <c r="E116" s="11" t="str">
        <f t="shared" si="24"/>
        <v>Fm o.R.</v>
      </c>
      <c r="F116" s="11">
        <v>53</v>
      </c>
      <c r="G116" s="11">
        <v>19</v>
      </c>
      <c r="H116" s="11" t="s">
        <v>51</v>
      </c>
      <c r="I116" s="50">
        <f t="shared" si="25"/>
        <v>291.64999999999998</v>
      </c>
      <c r="J116" s="67">
        <v>20</v>
      </c>
      <c r="K116" s="46">
        <f t="shared" si="26"/>
        <v>233</v>
      </c>
      <c r="L116" s="43">
        <v>233</v>
      </c>
    </row>
    <row r="117" spans="1:12" x14ac:dyDescent="0.25">
      <c r="A117" s="73"/>
      <c r="B117" s="74"/>
      <c r="C117" s="75"/>
      <c r="D117" s="76"/>
      <c r="E117" s="75"/>
      <c r="F117" s="75"/>
      <c r="G117" s="75"/>
      <c r="H117" s="75"/>
      <c r="I117" s="50"/>
      <c r="J117" s="67"/>
      <c r="K117" s="45"/>
      <c r="L117" s="43"/>
    </row>
    <row r="118" spans="1:12" x14ac:dyDescent="0.25">
      <c r="A118" s="47">
        <v>178</v>
      </c>
      <c r="B118" s="48">
        <v>1</v>
      </c>
      <c r="C118" s="11" t="str">
        <f>T("Eiche")</f>
        <v>Eiche</v>
      </c>
      <c r="D118" s="49">
        <v>6.39</v>
      </c>
      <c r="E118" s="11" t="str">
        <f t="shared" ref="E118:E169" si="28">T("Fm o.R.")</f>
        <v>Fm o.R.</v>
      </c>
      <c r="F118" s="11"/>
      <c r="G118" s="11">
        <v>9</v>
      </c>
      <c r="H118" s="11" t="str">
        <f t="shared" ref="H118:H130" si="29">T("Kleiner Kühweg ")</f>
        <v xml:space="preserve">Kleiner Kühweg </v>
      </c>
      <c r="I118" s="50">
        <f t="shared" ref="I118:I160" si="30">D118*95</f>
        <v>607.04999999999995</v>
      </c>
      <c r="J118" s="67">
        <v>1</v>
      </c>
      <c r="K118" s="45">
        <f t="shared" si="26"/>
        <v>600</v>
      </c>
      <c r="L118" s="43">
        <f t="shared" ref="L118:L160" si="31">K118*1.05</f>
        <v>630</v>
      </c>
    </row>
    <row r="119" spans="1:12" x14ac:dyDescent="0.25">
      <c r="A119" s="47">
        <v>178</v>
      </c>
      <c r="B119" s="48">
        <v>2</v>
      </c>
      <c r="C119" s="11" t="str">
        <f>T("Eiche")</f>
        <v>Eiche</v>
      </c>
      <c r="D119" s="49">
        <v>4.59</v>
      </c>
      <c r="E119" s="11" t="str">
        <f t="shared" si="28"/>
        <v>Fm o.R.</v>
      </c>
      <c r="F119" s="11"/>
      <c r="G119" s="11">
        <v>6</v>
      </c>
      <c r="H119" s="11" t="str">
        <f t="shared" si="29"/>
        <v xml:space="preserve">Kleiner Kühweg </v>
      </c>
      <c r="I119" s="50">
        <f t="shared" si="30"/>
        <v>436.05</v>
      </c>
      <c r="J119" s="67"/>
      <c r="K119" s="45">
        <f t="shared" si="26"/>
        <v>436</v>
      </c>
      <c r="L119" s="43">
        <f t="shared" si="31"/>
        <v>457.8</v>
      </c>
    </row>
    <row r="120" spans="1:12" x14ac:dyDescent="0.25">
      <c r="A120" s="47">
        <v>178</v>
      </c>
      <c r="B120" s="48">
        <v>3</v>
      </c>
      <c r="C120" s="11" t="str">
        <f>T("Eiche")</f>
        <v>Eiche</v>
      </c>
      <c r="D120" s="49">
        <v>3.87</v>
      </c>
      <c r="E120" s="11" t="str">
        <f t="shared" si="28"/>
        <v>Fm o.R.</v>
      </c>
      <c r="F120" s="11"/>
      <c r="G120" s="11">
        <v>7</v>
      </c>
      <c r="H120" s="11" t="str">
        <f t="shared" si="29"/>
        <v xml:space="preserve">Kleiner Kühweg </v>
      </c>
      <c r="I120" s="50">
        <f t="shared" si="30"/>
        <v>367.65000000000003</v>
      </c>
      <c r="J120" s="67"/>
      <c r="K120" s="45">
        <f t="shared" si="26"/>
        <v>368</v>
      </c>
      <c r="L120" s="43">
        <f t="shared" si="31"/>
        <v>386.40000000000003</v>
      </c>
    </row>
    <row r="121" spans="1:12" x14ac:dyDescent="0.25">
      <c r="A121" s="47">
        <v>178</v>
      </c>
      <c r="B121" s="48">
        <v>4</v>
      </c>
      <c r="C121" s="11" t="str">
        <f>T("Eiche")</f>
        <v>Eiche</v>
      </c>
      <c r="D121" s="49">
        <v>3.68</v>
      </c>
      <c r="E121" s="11" t="str">
        <f t="shared" si="28"/>
        <v>Fm o.R.</v>
      </c>
      <c r="F121" s="11"/>
      <c r="G121" s="11">
        <v>5</v>
      </c>
      <c r="H121" s="11" t="str">
        <f t="shared" si="29"/>
        <v xml:space="preserve">Kleiner Kühweg </v>
      </c>
      <c r="I121" s="50">
        <f t="shared" si="30"/>
        <v>349.6</v>
      </c>
      <c r="J121" s="67">
        <v>5</v>
      </c>
      <c r="K121" s="45">
        <f t="shared" si="26"/>
        <v>332</v>
      </c>
      <c r="L121" s="43">
        <f t="shared" si="31"/>
        <v>348.6</v>
      </c>
    </row>
    <row r="122" spans="1:12" x14ac:dyDescent="0.25">
      <c r="A122" s="47">
        <v>178</v>
      </c>
      <c r="B122" s="48">
        <v>5</v>
      </c>
      <c r="C122" s="11" t="str">
        <f>T("Hartlaubholz")</f>
        <v>Hartlaubholz</v>
      </c>
      <c r="D122" s="49">
        <v>4.83</v>
      </c>
      <c r="E122" s="11" t="str">
        <f t="shared" si="28"/>
        <v>Fm o.R.</v>
      </c>
      <c r="F122" s="11"/>
      <c r="G122" s="11">
        <v>11</v>
      </c>
      <c r="H122" s="11" t="str">
        <f t="shared" si="29"/>
        <v xml:space="preserve">Kleiner Kühweg </v>
      </c>
      <c r="I122" s="50">
        <f t="shared" si="30"/>
        <v>458.85</v>
      </c>
      <c r="J122" s="67">
        <v>10</v>
      </c>
      <c r="K122" s="45">
        <f t="shared" si="26"/>
        <v>413</v>
      </c>
      <c r="L122" s="43">
        <f t="shared" si="31"/>
        <v>433.65000000000003</v>
      </c>
    </row>
    <row r="123" spans="1:12" x14ac:dyDescent="0.25">
      <c r="A123" s="47">
        <v>178</v>
      </c>
      <c r="B123" s="48">
        <v>6</v>
      </c>
      <c r="C123" s="11" t="str">
        <f>T("Eiche")</f>
        <v>Eiche</v>
      </c>
      <c r="D123" s="49">
        <v>4.16</v>
      </c>
      <c r="E123" s="11" t="str">
        <f t="shared" si="28"/>
        <v>Fm o.R.</v>
      </c>
      <c r="F123" s="11"/>
      <c r="G123" s="11">
        <v>9</v>
      </c>
      <c r="H123" s="11" t="str">
        <f t="shared" si="29"/>
        <v xml:space="preserve">Kleiner Kühweg </v>
      </c>
      <c r="I123" s="50">
        <f t="shared" si="30"/>
        <v>395.2</v>
      </c>
      <c r="J123" s="67">
        <v>10</v>
      </c>
      <c r="K123" s="45">
        <f t="shared" si="26"/>
        <v>356</v>
      </c>
      <c r="L123" s="43">
        <f t="shared" si="31"/>
        <v>373.8</v>
      </c>
    </row>
    <row r="124" spans="1:12" x14ac:dyDescent="0.25">
      <c r="A124" s="47">
        <v>178</v>
      </c>
      <c r="B124" s="48">
        <v>8</v>
      </c>
      <c r="C124" s="11" t="str">
        <f>T("Eiche")</f>
        <v>Eiche</v>
      </c>
      <c r="D124" s="49">
        <v>5.38</v>
      </c>
      <c r="E124" s="11" t="str">
        <f t="shared" si="28"/>
        <v>Fm o.R.</v>
      </c>
      <c r="F124" s="11"/>
      <c r="G124" s="11">
        <v>10</v>
      </c>
      <c r="H124" s="11" t="str">
        <f t="shared" si="29"/>
        <v xml:space="preserve">Kleiner Kühweg </v>
      </c>
      <c r="I124" s="50">
        <f t="shared" si="30"/>
        <v>511.09999999999997</v>
      </c>
      <c r="J124" s="67"/>
      <c r="K124" s="45">
        <f t="shared" si="26"/>
        <v>510</v>
      </c>
      <c r="L124" s="43">
        <f t="shared" si="31"/>
        <v>535.5</v>
      </c>
    </row>
    <row r="125" spans="1:12" x14ac:dyDescent="0.25">
      <c r="A125" s="47">
        <v>178</v>
      </c>
      <c r="B125" s="48">
        <v>9</v>
      </c>
      <c r="C125" s="11" t="str">
        <f>T("Eiche")</f>
        <v>Eiche</v>
      </c>
      <c r="D125" s="49">
        <v>8.8800000000000008</v>
      </c>
      <c r="E125" s="11" t="str">
        <f t="shared" si="28"/>
        <v>Fm o.R.</v>
      </c>
      <c r="F125" s="11"/>
      <c r="G125" s="11">
        <v>9</v>
      </c>
      <c r="H125" s="11" t="str">
        <f t="shared" si="29"/>
        <v xml:space="preserve">Kleiner Kühweg </v>
      </c>
      <c r="I125" s="50">
        <f t="shared" si="30"/>
        <v>843.6</v>
      </c>
      <c r="J125" s="67">
        <v>30</v>
      </c>
      <c r="K125" s="45">
        <f t="shared" si="26"/>
        <v>590</v>
      </c>
      <c r="L125" s="43">
        <f t="shared" si="31"/>
        <v>619.5</v>
      </c>
    </row>
    <row r="126" spans="1:12" x14ac:dyDescent="0.25">
      <c r="A126" s="47">
        <v>178</v>
      </c>
      <c r="B126" s="48">
        <v>10</v>
      </c>
      <c r="C126" s="11" t="str">
        <f>T("Hartlaubholz")</f>
        <v>Hartlaubholz</v>
      </c>
      <c r="D126" s="49">
        <v>3.35</v>
      </c>
      <c r="E126" s="11" t="str">
        <f t="shared" si="28"/>
        <v>Fm o.R.</v>
      </c>
      <c r="F126" s="11"/>
      <c r="G126" s="11">
        <v>10</v>
      </c>
      <c r="H126" s="11" t="str">
        <f t="shared" si="29"/>
        <v xml:space="preserve">Kleiner Kühweg </v>
      </c>
      <c r="I126" s="50">
        <f t="shared" si="30"/>
        <v>318.25</v>
      </c>
      <c r="J126" s="67">
        <v>5</v>
      </c>
      <c r="K126" s="45">
        <f t="shared" si="26"/>
        <v>302</v>
      </c>
      <c r="L126" s="43">
        <f t="shared" si="31"/>
        <v>317.10000000000002</v>
      </c>
    </row>
    <row r="127" spans="1:12" x14ac:dyDescent="0.25">
      <c r="A127" s="47">
        <v>178</v>
      </c>
      <c r="B127" s="48">
        <v>11</v>
      </c>
      <c r="C127" s="11" t="str">
        <f>T("Eiche")</f>
        <v>Eiche</v>
      </c>
      <c r="D127" s="49">
        <v>3.3</v>
      </c>
      <c r="E127" s="11" t="str">
        <f t="shared" si="28"/>
        <v>Fm o.R.</v>
      </c>
      <c r="F127" s="11"/>
      <c r="G127" s="11">
        <v>6</v>
      </c>
      <c r="H127" s="11" t="str">
        <f t="shared" si="29"/>
        <v xml:space="preserve">Kleiner Kühweg </v>
      </c>
      <c r="I127" s="50">
        <f t="shared" si="30"/>
        <v>313.5</v>
      </c>
      <c r="J127" s="67">
        <v>20</v>
      </c>
      <c r="K127" s="45">
        <f t="shared" si="26"/>
        <v>250</v>
      </c>
      <c r="L127" s="43">
        <f t="shared" si="31"/>
        <v>262.5</v>
      </c>
    </row>
    <row r="128" spans="1:12" x14ac:dyDescent="0.25">
      <c r="A128" s="47">
        <v>178</v>
      </c>
      <c r="B128" s="48">
        <v>12</v>
      </c>
      <c r="C128" s="11" t="str">
        <f>T("Eiche")</f>
        <v>Eiche</v>
      </c>
      <c r="D128" s="49">
        <v>4.0199999999999996</v>
      </c>
      <c r="E128" s="11" t="str">
        <f t="shared" si="28"/>
        <v>Fm o.R.</v>
      </c>
      <c r="F128" s="11"/>
      <c r="G128" s="11">
        <v>7</v>
      </c>
      <c r="H128" s="11" t="str">
        <f t="shared" si="29"/>
        <v xml:space="preserve">Kleiner Kühweg </v>
      </c>
      <c r="I128" s="50">
        <f t="shared" si="30"/>
        <v>381.9</v>
      </c>
      <c r="J128" s="67">
        <v>15</v>
      </c>
      <c r="K128" s="45">
        <f t="shared" si="26"/>
        <v>325</v>
      </c>
      <c r="L128" s="43">
        <f t="shared" si="31"/>
        <v>341.25</v>
      </c>
    </row>
    <row r="129" spans="1:12" x14ac:dyDescent="0.25">
      <c r="A129" s="47">
        <v>178</v>
      </c>
      <c r="B129" s="48">
        <v>13</v>
      </c>
      <c r="C129" s="11" t="str">
        <f>T("Eiche")</f>
        <v>Eiche</v>
      </c>
      <c r="D129" s="49">
        <v>3.83</v>
      </c>
      <c r="E129" s="11" t="str">
        <f t="shared" si="28"/>
        <v>Fm o.R.</v>
      </c>
      <c r="F129" s="11"/>
      <c r="G129" s="11">
        <v>5</v>
      </c>
      <c r="H129" s="11" t="str">
        <f t="shared" si="29"/>
        <v xml:space="preserve">Kleiner Kühweg </v>
      </c>
      <c r="I129" s="12">
        <f t="shared" si="30"/>
        <v>363.85</v>
      </c>
      <c r="J129" s="72">
        <v>15</v>
      </c>
      <c r="K129" s="45">
        <f t="shared" si="26"/>
        <v>309</v>
      </c>
      <c r="L129" s="43">
        <f t="shared" si="31"/>
        <v>324.45</v>
      </c>
    </row>
    <row r="130" spans="1:12" x14ac:dyDescent="0.25">
      <c r="A130" s="47">
        <v>178</v>
      </c>
      <c r="B130" s="48">
        <v>15</v>
      </c>
      <c r="C130" s="11" t="str">
        <f>T("Hartlaubholz")</f>
        <v>Hartlaubholz</v>
      </c>
      <c r="D130" s="49">
        <v>3.64</v>
      </c>
      <c r="E130" s="11" t="str">
        <f t="shared" si="28"/>
        <v>Fm o.R.</v>
      </c>
      <c r="F130" s="11"/>
      <c r="G130" s="11">
        <v>11</v>
      </c>
      <c r="H130" s="11" t="str">
        <f t="shared" si="29"/>
        <v xml:space="preserve">Kleiner Kühweg </v>
      </c>
      <c r="I130" s="50">
        <f t="shared" si="30"/>
        <v>345.8</v>
      </c>
      <c r="J130" s="67">
        <v>5</v>
      </c>
      <c r="K130" s="45">
        <f t="shared" si="26"/>
        <v>329</v>
      </c>
      <c r="L130" s="43">
        <f t="shared" si="31"/>
        <v>345.45</v>
      </c>
    </row>
    <row r="131" spans="1:12" x14ac:dyDescent="0.25">
      <c r="A131" s="47">
        <v>178</v>
      </c>
      <c r="B131" s="48">
        <v>20</v>
      </c>
      <c r="C131" s="11" t="str">
        <f>T("Eiche")</f>
        <v>Eiche</v>
      </c>
      <c r="D131" s="49">
        <v>7.21</v>
      </c>
      <c r="E131" s="11" t="str">
        <f t="shared" si="28"/>
        <v>Fm o.R.</v>
      </c>
      <c r="F131" s="11"/>
      <c r="G131" s="11">
        <v>8</v>
      </c>
      <c r="H131" s="11" t="str">
        <f t="shared" ref="H131:H174" si="32">T("Unt. Stücklesweg ")</f>
        <v xml:space="preserve">Unt. Stücklesweg </v>
      </c>
      <c r="I131" s="50">
        <f t="shared" si="30"/>
        <v>684.95</v>
      </c>
      <c r="J131" s="67"/>
      <c r="K131" s="45">
        <f t="shared" si="26"/>
        <v>685</v>
      </c>
      <c r="L131" s="43">
        <f t="shared" si="31"/>
        <v>719.25</v>
      </c>
    </row>
    <row r="132" spans="1:12" x14ac:dyDescent="0.25">
      <c r="A132" s="47">
        <v>178</v>
      </c>
      <c r="B132" s="48">
        <v>22</v>
      </c>
      <c r="C132" s="11" t="str">
        <f>T("Hartlaubholz")</f>
        <v>Hartlaubholz</v>
      </c>
      <c r="D132" s="49">
        <v>4.22</v>
      </c>
      <c r="E132" s="11" t="str">
        <f t="shared" si="28"/>
        <v>Fm o.R.</v>
      </c>
      <c r="F132" s="11"/>
      <c r="G132" s="11">
        <v>9</v>
      </c>
      <c r="H132" s="11" t="str">
        <f t="shared" si="32"/>
        <v xml:space="preserve">Unt. Stücklesweg </v>
      </c>
      <c r="I132" s="50">
        <f t="shared" si="30"/>
        <v>400.9</v>
      </c>
      <c r="J132" s="67"/>
      <c r="K132" s="45">
        <f t="shared" si="26"/>
        <v>400</v>
      </c>
      <c r="L132" s="43">
        <f t="shared" si="31"/>
        <v>420</v>
      </c>
    </row>
    <row r="133" spans="1:12" x14ac:dyDescent="0.25">
      <c r="A133" s="47">
        <v>178</v>
      </c>
      <c r="B133" s="48">
        <v>25</v>
      </c>
      <c r="C133" s="11" t="str">
        <f>T("Hartlaubholz")</f>
        <v>Hartlaubholz</v>
      </c>
      <c r="D133" s="49">
        <v>2.65</v>
      </c>
      <c r="E133" s="11" t="str">
        <f t="shared" si="28"/>
        <v>Fm o.R.</v>
      </c>
      <c r="F133" s="11"/>
      <c r="G133" s="11">
        <v>7</v>
      </c>
      <c r="H133" s="11" t="str">
        <f t="shared" si="32"/>
        <v xml:space="preserve">Unt. Stücklesweg </v>
      </c>
      <c r="I133" s="50">
        <f t="shared" si="30"/>
        <v>251.75</v>
      </c>
      <c r="J133" s="66">
        <v>10</v>
      </c>
      <c r="K133" s="45">
        <f t="shared" si="26"/>
        <v>227</v>
      </c>
      <c r="L133" s="43">
        <f t="shared" si="31"/>
        <v>238.35000000000002</v>
      </c>
    </row>
    <row r="134" spans="1:12" x14ac:dyDescent="0.25">
      <c r="A134" s="47">
        <v>178</v>
      </c>
      <c r="B134" s="48">
        <v>26</v>
      </c>
      <c r="C134" s="11" t="str">
        <f>T("Eiche")</f>
        <v>Eiche</v>
      </c>
      <c r="D134" s="49">
        <v>5.25</v>
      </c>
      <c r="E134" s="11" t="str">
        <f t="shared" si="28"/>
        <v>Fm o.R.</v>
      </c>
      <c r="F134" s="11"/>
      <c r="G134" s="11">
        <v>7</v>
      </c>
      <c r="H134" s="11" t="str">
        <f t="shared" si="32"/>
        <v xml:space="preserve">Unt. Stücklesweg </v>
      </c>
      <c r="I134" s="50">
        <f t="shared" si="30"/>
        <v>498.75</v>
      </c>
      <c r="J134" s="66"/>
      <c r="K134" s="45">
        <f t="shared" si="26"/>
        <v>499</v>
      </c>
      <c r="L134" s="43">
        <f t="shared" si="31"/>
        <v>523.95000000000005</v>
      </c>
    </row>
    <row r="135" spans="1:12" x14ac:dyDescent="0.25">
      <c r="A135" s="47">
        <v>178</v>
      </c>
      <c r="B135" s="48">
        <v>27</v>
      </c>
      <c r="C135" s="11" t="str">
        <f>T("Hartlaubholz")</f>
        <v>Hartlaubholz</v>
      </c>
      <c r="D135" s="49">
        <v>4.1900000000000004</v>
      </c>
      <c r="E135" s="11" t="str">
        <f t="shared" si="28"/>
        <v>Fm o.R.</v>
      </c>
      <c r="F135" s="11"/>
      <c r="G135" s="11">
        <v>7</v>
      </c>
      <c r="H135" s="11" t="str">
        <f t="shared" si="32"/>
        <v xml:space="preserve">Unt. Stücklesweg </v>
      </c>
      <c r="I135" s="50">
        <f t="shared" si="30"/>
        <v>398.05</v>
      </c>
      <c r="J135" s="66">
        <v>5</v>
      </c>
      <c r="K135" s="45">
        <f t="shared" si="26"/>
        <v>378</v>
      </c>
      <c r="L135" s="43">
        <f t="shared" si="31"/>
        <v>396.90000000000003</v>
      </c>
    </row>
    <row r="136" spans="1:12" x14ac:dyDescent="0.25">
      <c r="A136" s="47">
        <v>178</v>
      </c>
      <c r="B136" s="48">
        <v>28</v>
      </c>
      <c r="C136" s="11" t="str">
        <f>T("Eiche")</f>
        <v>Eiche</v>
      </c>
      <c r="D136" s="49">
        <v>8.25</v>
      </c>
      <c r="E136" s="11" t="str">
        <f t="shared" si="28"/>
        <v>Fm o.R.</v>
      </c>
      <c r="F136" s="11"/>
      <c r="G136" s="11">
        <v>12</v>
      </c>
      <c r="H136" s="11" t="str">
        <f t="shared" si="32"/>
        <v xml:space="preserve">Unt. Stücklesweg </v>
      </c>
      <c r="I136" s="50">
        <f t="shared" si="30"/>
        <v>783.75</v>
      </c>
      <c r="J136" s="66"/>
      <c r="K136" s="45">
        <f t="shared" si="26"/>
        <v>784</v>
      </c>
      <c r="L136" s="43">
        <f t="shared" si="31"/>
        <v>823.2</v>
      </c>
    </row>
    <row r="137" spans="1:12" x14ac:dyDescent="0.25">
      <c r="A137" s="47">
        <v>178</v>
      </c>
      <c r="B137" s="48">
        <v>30</v>
      </c>
      <c r="C137" s="11" t="str">
        <f>T("Eiche")</f>
        <v>Eiche</v>
      </c>
      <c r="D137" s="49">
        <v>4.1100000000000003</v>
      </c>
      <c r="E137" s="11" t="str">
        <f t="shared" si="28"/>
        <v>Fm o.R.</v>
      </c>
      <c r="F137" s="11"/>
      <c r="G137" s="11">
        <v>10</v>
      </c>
      <c r="H137" s="11" t="str">
        <f t="shared" si="32"/>
        <v xml:space="preserve">Unt. Stücklesweg </v>
      </c>
      <c r="I137" s="50">
        <f t="shared" si="30"/>
        <v>390.45000000000005</v>
      </c>
      <c r="J137" s="77"/>
      <c r="K137" s="45">
        <f t="shared" si="26"/>
        <v>390</v>
      </c>
      <c r="L137" s="43">
        <f t="shared" si="31"/>
        <v>409.5</v>
      </c>
    </row>
    <row r="138" spans="1:12" x14ac:dyDescent="0.25">
      <c r="A138" s="47">
        <v>178</v>
      </c>
      <c r="B138" s="48">
        <v>31</v>
      </c>
      <c r="C138" s="11" t="str">
        <f>T("Eiche")</f>
        <v>Eiche</v>
      </c>
      <c r="D138" s="49">
        <v>5.26</v>
      </c>
      <c r="E138" s="11" t="str">
        <f t="shared" si="28"/>
        <v>Fm o.R.</v>
      </c>
      <c r="F138" s="11"/>
      <c r="G138" s="11">
        <v>9</v>
      </c>
      <c r="H138" s="11" t="str">
        <f t="shared" si="32"/>
        <v xml:space="preserve">Unt. Stücklesweg </v>
      </c>
      <c r="I138" s="12">
        <f t="shared" si="30"/>
        <v>499.7</v>
      </c>
      <c r="J138" s="77"/>
      <c r="K138" s="45">
        <f t="shared" ref="K138:K174" si="33">IF((MOD(ROUND((I138*(1-J138/100)),0),10)=1),ROUND((I138*(1-J138/100)),0)-1,ROUND((I138*(1-J138/100)),0))</f>
        <v>500</v>
      </c>
      <c r="L138" s="43">
        <f t="shared" si="31"/>
        <v>525</v>
      </c>
    </row>
    <row r="139" spans="1:12" x14ac:dyDescent="0.25">
      <c r="A139" s="47">
        <v>178</v>
      </c>
      <c r="B139" s="48">
        <v>32</v>
      </c>
      <c r="C139" s="11" t="str">
        <f>T("Eiche")</f>
        <v>Eiche</v>
      </c>
      <c r="D139" s="49">
        <v>5.34</v>
      </c>
      <c r="E139" s="11" t="str">
        <f t="shared" si="28"/>
        <v>Fm o.R.</v>
      </c>
      <c r="F139" s="11"/>
      <c r="G139" s="11">
        <v>11</v>
      </c>
      <c r="H139" s="11" t="str">
        <f t="shared" si="32"/>
        <v xml:space="preserve">Unt. Stücklesweg </v>
      </c>
      <c r="I139" s="50">
        <f t="shared" si="30"/>
        <v>507.3</v>
      </c>
      <c r="J139" s="66">
        <v>10</v>
      </c>
      <c r="K139" s="45">
        <f t="shared" si="33"/>
        <v>457</v>
      </c>
      <c r="L139" s="43">
        <f t="shared" si="31"/>
        <v>479.85</v>
      </c>
    </row>
    <row r="140" spans="1:12" x14ac:dyDescent="0.25">
      <c r="A140" s="47">
        <v>178</v>
      </c>
      <c r="B140" s="48">
        <v>33</v>
      </c>
      <c r="C140" s="11" t="str">
        <f>T("Hartlaubholz")</f>
        <v>Hartlaubholz</v>
      </c>
      <c r="D140" s="49">
        <v>4.63</v>
      </c>
      <c r="E140" s="11" t="str">
        <f t="shared" si="28"/>
        <v>Fm o.R.</v>
      </c>
      <c r="F140" s="11"/>
      <c r="G140" s="11">
        <v>17</v>
      </c>
      <c r="H140" s="11" t="str">
        <f t="shared" si="32"/>
        <v xml:space="preserve">Unt. Stücklesweg </v>
      </c>
      <c r="I140" s="50">
        <f t="shared" si="30"/>
        <v>439.84999999999997</v>
      </c>
      <c r="J140" s="66">
        <v>5</v>
      </c>
      <c r="K140" s="45">
        <f t="shared" si="33"/>
        <v>418</v>
      </c>
      <c r="L140" s="43">
        <f t="shared" si="31"/>
        <v>438.90000000000003</v>
      </c>
    </row>
    <row r="141" spans="1:12" x14ac:dyDescent="0.25">
      <c r="A141" s="47">
        <v>178</v>
      </c>
      <c r="B141" s="48">
        <v>34</v>
      </c>
      <c r="C141" s="11" t="str">
        <f>T("Eiche")</f>
        <v>Eiche</v>
      </c>
      <c r="D141" s="49">
        <v>5.2</v>
      </c>
      <c r="E141" s="11" t="str">
        <f t="shared" si="28"/>
        <v>Fm o.R.</v>
      </c>
      <c r="F141" s="11"/>
      <c r="G141" s="11">
        <v>7</v>
      </c>
      <c r="H141" s="11" t="str">
        <f t="shared" si="32"/>
        <v xml:space="preserve">Unt. Stücklesweg </v>
      </c>
      <c r="I141" s="50">
        <f t="shared" si="30"/>
        <v>494</v>
      </c>
      <c r="J141" s="66"/>
      <c r="K141" s="45">
        <f t="shared" si="33"/>
        <v>494</v>
      </c>
      <c r="L141" s="43">
        <f t="shared" si="31"/>
        <v>518.70000000000005</v>
      </c>
    </row>
    <row r="142" spans="1:12" x14ac:dyDescent="0.25">
      <c r="A142" s="47">
        <v>178</v>
      </c>
      <c r="B142" s="48">
        <v>35</v>
      </c>
      <c r="C142" s="11" t="str">
        <f>T("Eiche")</f>
        <v>Eiche</v>
      </c>
      <c r="D142" s="49">
        <v>3.96</v>
      </c>
      <c r="E142" s="11" t="str">
        <f t="shared" si="28"/>
        <v>Fm o.R.</v>
      </c>
      <c r="F142" s="11"/>
      <c r="G142" s="11">
        <v>8</v>
      </c>
      <c r="H142" s="11" t="str">
        <f t="shared" si="32"/>
        <v xml:space="preserve">Unt. Stücklesweg </v>
      </c>
      <c r="I142" s="12">
        <f t="shared" si="30"/>
        <v>376.2</v>
      </c>
      <c r="J142" s="77"/>
      <c r="K142" s="45">
        <f t="shared" si="33"/>
        <v>376</v>
      </c>
      <c r="L142" s="43">
        <f t="shared" si="31"/>
        <v>394.8</v>
      </c>
    </row>
    <row r="143" spans="1:12" x14ac:dyDescent="0.25">
      <c r="A143" s="47">
        <v>178</v>
      </c>
      <c r="B143" s="48">
        <v>36</v>
      </c>
      <c r="C143" s="11" t="str">
        <f>T("Eiche")</f>
        <v>Eiche</v>
      </c>
      <c r="D143" s="49">
        <v>6.06</v>
      </c>
      <c r="E143" s="11" t="str">
        <f t="shared" si="28"/>
        <v>Fm o.R.</v>
      </c>
      <c r="F143" s="11"/>
      <c r="G143" s="11">
        <v>8</v>
      </c>
      <c r="H143" s="11" t="str">
        <f t="shared" si="32"/>
        <v xml:space="preserve">Unt. Stücklesweg </v>
      </c>
      <c r="I143" s="50">
        <f t="shared" si="30"/>
        <v>575.69999999999993</v>
      </c>
      <c r="J143" s="66">
        <v>10</v>
      </c>
      <c r="K143" s="45">
        <f t="shared" si="33"/>
        <v>518</v>
      </c>
      <c r="L143" s="43">
        <f t="shared" si="31"/>
        <v>543.9</v>
      </c>
    </row>
    <row r="144" spans="1:12" x14ac:dyDescent="0.25">
      <c r="A144" s="47">
        <v>178</v>
      </c>
      <c r="B144" s="48">
        <v>37</v>
      </c>
      <c r="C144" s="11" t="str">
        <f>T("Hartlaubholz")</f>
        <v>Hartlaubholz</v>
      </c>
      <c r="D144" s="49">
        <v>5.08</v>
      </c>
      <c r="E144" s="11" t="str">
        <f t="shared" si="28"/>
        <v>Fm o.R.</v>
      </c>
      <c r="F144" s="11"/>
      <c r="G144" s="11">
        <v>19</v>
      </c>
      <c r="H144" s="11" t="str">
        <f t="shared" si="32"/>
        <v xml:space="preserve">Unt. Stücklesweg </v>
      </c>
      <c r="I144" s="50">
        <f t="shared" si="30"/>
        <v>482.6</v>
      </c>
      <c r="J144" s="66">
        <v>5</v>
      </c>
      <c r="K144" s="45">
        <f t="shared" si="33"/>
        <v>458</v>
      </c>
      <c r="L144" s="43">
        <f t="shared" si="31"/>
        <v>480.90000000000003</v>
      </c>
    </row>
    <row r="145" spans="1:12" x14ac:dyDescent="0.25">
      <c r="A145" s="47">
        <v>178</v>
      </c>
      <c r="B145" s="48">
        <v>38</v>
      </c>
      <c r="C145" s="11" t="str">
        <f>T("Eiche")</f>
        <v>Eiche</v>
      </c>
      <c r="D145" s="49">
        <v>7.53</v>
      </c>
      <c r="E145" s="11" t="str">
        <f t="shared" si="28"/>
        <v>Fm o.R.</v>
      </c>
      <c r="F145" s="11"/>
      <c r="G145" s="11">
        <v>9</v>
      </c>
      <c r="H145" s="11" t="str">
        <f t="shared" si="32"/>
        <v xml:space="preserve">Unt. Stücklesweg </v>
      </c>
      <c r="I145" s="50">
        <f t="shared" si="30"/>
        <v>715.35</v>
      </c>
      <c r="J145" s="66"/>
      <c r="K145" s="45">
        <f t="shared" si="33"/>
        <v>715</v>
      </c>
      <c r="L145" s="43">
        <f t="shared" si="31"/>
        <v>750.75</v>
      </c>
    </row>
    <row r="146" spans="1:12" x14ac:dyDescent="0.25">
      <c r="A146" s="47">
        <v>178</v>
      </c>
      <c r="B146" s="48">
        <v>40</v>
      </c>
      <c r="C146" s="11" t="str">
        <f>T("Eiche")</f>
        <v>Eiche</v>
      </c>
      <c r="D146" s="49">
        <v>3.33</v>
      </c>
      <c r="E146" s="11" t="str">
        <f t="shared" si="28"/>
        <v>Fm o.R.</v>
      </c>
      <c r="F146" s="11"/>
      <c r="G146" s="11">
        <v>9</v>
      </c>
      <c r="H146" s="11" t="str">
        <f t="shared" si="32"/>
        <v xml:space="preserve">Unt. Stücklesweg </v>
      </c>
      <c r="I146" s="50">
        <f t="shared" si="30"/>
        <v>316.35000000000002</v>
      </c>
      <c r="J146" s="67"/>
      <c r="K146" s="45">
        <f t="shared" si="33"/>
        <v>316</v>
      </c>
      <c r="L146" s="43">
        <f t="shared" si="31"/>
        <v>331.8</v>
      </c>
    </row>
    <row r="147" spans="1:12" x14ac:dyDescent="0.25">
      <c r="A147" s="47">
        <v>178</v>
      </c>
      <c r="B147" s="48">
        <v>41</v>
      </c>
      <c r="C147" s="11" t="str">
        <f>T("Eiche")</f>
        <v>Eiche</v>
      </c>
      <c r="D147" s="49">
        <v>4.76</v>
      </c>
      <c r="E147" s="11" t="str">
        <f t="shared" si="28"/>
        <v>Fm o.R.</v>
      </c>
      <c r="F147" s="11"/>
      <c r="G147" s="11">
        <v>6</v>
      </c>
      <c r="H147" s="11" t="str">
        <f t="shared" si="32"/>
        <v xml:space="preserve">Unt. Stücklesweg </v>
      </c>
      <c r="I147" s="50">
        <f t="shared" si="30"/>
        <v>452.2</v>
      </c>
      <c r="J147" s="67"/>
      <c r="K147" s="45">
        <f t="shared" si="33"/>
        <v>452</v>
      </c>
      <c r="L147" s="43">
        <f t="shared" si="31"/>
        <v>474.6</v>
      </c>
    </row>
    <row r="148" spans="1:12" x14ac:dyDescent="0.25">
      <c r="A148" s="47">
        <v>178</v>
      </c>
      <c r="B148" s="48">
        <v>42</v>
      </c>
      <c r="C148" s="11" t="str">
        <f>T("Eiche")</f>
        <v>Eiche</v>
      </c>
      <c r="D148" s="49">
        <v>4.33</v>
      </c>
      <c r="E148" s="11" t="str">
        <f t="shared" si="28"/>
        <v>Fm o.R.</v>
      </c>
      <c r="F148" s="11"/>
      <c r="G148" s="11">
        <v>8</v>
      </c>
      <c r="H148" s="11" t="str">
        <f t="shared" si="32"/>
        <v xml:space="preserve">Unt. Stücklesweg </v>
      </c>
      <c r="I148" s="50">
        <f t="shared" si="30"/>
        <v>411.35</v>
      </c>
      <c r="J148" s="67"/>
      <c r="K148" s="45">
        <f t="shared" si="33"/>
        <v>410</v>
      </c>
      <c r="L148" s="43">
        <f t="shared" si="31"/>
        <v>430.5</v>
      </c>
    </row>
    <row r="149" spans="1:12" x14ac:dyDescent="0.25">
      <c r="A149" s="47">
        <v>178</v>
      </c>
      <c r="B149" s="48">
        <v>43</v>
      </c>
      <c r="C149" s="11" t="str">
        <f>T("Hartlaubholz")</f>
        <v>Hartlaubholz</v>
      </c>
      <c r="D149" s="49">
        <v>4.87</v>
      </c>
      <c r="E149" s="11" t="str">
        <f t="shared" si="28"/>
        <v>Fm o.R.</v>
      </c>
      <c r="F149" s="11"/>
      <c r="G149" s="11">
        <v>18</v>
      </c>
      <c r="H149" s="11" t="str">
        <f t="shared" si="32"/>
        <v xml:space="preserve">Unt. Stücklesweg </v>
      </c>
      <c r="I149" s="50">
        <f t="shared" si="30"/>
        <v>462.65000000000003</v>
      </c>
      <c r="J149" s="67">
        <v>5</v>
      </c>
      <c r="K149" s="45">
        <f t="shared" si="33"/>
        <v>440</v>
      </c>
      <c r="L149" s="43">
        <f t="shared" si="31"/>
        <v>462</v>
      </c>
    </row>
    <row r="150" spans="1:12" x14ac:dyDescent="0.25">
      <c r="A150" s="47">
        <v>178</v>
      </c>
      <c r="B150" s="48">
        <v>44</v>
      </c>
      <c r="C150" s="11" t="str">
        <f>T("Eiche")</f>
        <v>Eiche</v>
      </c>
      <c r="D150" s="49">
        <v>7.29</v>
      </c>
      <c r="E150" s="11" t="str">
        <f t="shared" si="28"/>
        <v>Fm o.R.</v>
      </c>
      <c r="F150" s="11"/>
      <c r="G150" s="11">
        <v>11</v>
      </c>
      <c r="H150" s="11" t="str">
        <f t="shared" si="32"/>
        <v xml:space="preserve">Unt. Stücklesweg </v>
      </c>
      <c r="I150" s="50">
        <f t="shared" si="30"/>
        <v>692.55</v>
      </c>
      <c r="J150" s="67"/>
      <c r="K150" s="45">
        <f t="shared" si="33"/>
        <v>693</v>
      </c>
      <c r="L150" s="43">
        <f t="shared" si="31"/>
        <v>727.65</v>
      </c>
    </row>
    <row r="151" spans="1:12" x14ac:dyDescent="0.25">
      <c r="A151" s="47">
        <v>178</v>
      </c>
      <c r="B151" s="48">
        <v>45</v>
      </c>
      <c r="C151" s="11" t="str">
        <f>T("Hartlaubholz")</f>
        <v>Hartlaubholz</v>
      </c>
      <c r="D151" s="49">
        <v>5.3</v>
      </c>
      <c r="E151" s="11" t="str">
        <f t="shared" si="28"/>
        <v>Fm o.R.</v>
      </c>
      <c r="F151" s="11"/>
      <c r="G151" s="11">
        <v>12</v>
      </c>
      <c r="H151" s="11" t="str">
        <f t="shared" si="32"/>
        <v xml:space="preserve">Unt. Stücklesweg </v>
      </c>
      <c r="I151" s="50">
        <f t="shared" si="30"/>
        <v>503.5</v>
      </c>
      <c r="J151" s="67">
        <v>10</v>
      </c>
      <c r="K151" s="45">
        <f t="shared" si="33"/>
        <v>453</v>
      </c>
      <c r="L151" s="43">
        <f t="shared" si="31"/>
        <v>475.65000000000003</v>
      </c>
    </row>
    <row r="152" spans="1:12" x14ac:dyDescent="0.25">
      <c r="A152" s="47">
        <v>178</v>
      </c>
      <c r="B152" s="48">
        <v>46</v>
      </c>
      <c r="C152" s="11" t="str">
        <f>T("Eiche")</f>
        <v>Eiche</v>
      </c>
      <c r="D152" s="49">
        <v>3.29</v>
      </c>
      <c r="E152" s="11" t="str">
        <f t="shared" si="28"/>
        <v>Fm o.R.</v>
      </c>
      <c r="F152" s="11"/>
      <c r="G152" s="11">
        <v>5</v>
      </c>
      <c r="H152" s="11" t="str">
        <f t="shared" si="32"/>
        <v xml:space="preserve">Unt. Stücklesweg </v>
      </c>
      <c r="I152" s="50">
        <f t="shared" si="30"/>
        <v>312.55</v>
      </c>
      <c r="J152" s="67">
        <v>10</v>
      </c>
      <c r="K152" s="45">
        <f t="shared" si="33"/>
        <v>280</v>
      </c>
      <c r="L152" s="43">
        <f t="shared" si="31"/>
        <v>294</v>
      </c>
    </row>
    <row r="153" spans="1:12" x14ac:dyDescent="0.25">
      <c r="A153" s="47">
        <v>178</v>
      </c>
      <c r="B153" s="48">
        <v>47</v>
      </c>
      <c r="C153" s="11" t="str">
        <f>T("Eiche")</f>
        <v>Eiche</v>
      </c>
      <c r="D153" s="49">
        <v>4.2699999999999996</v>
      </c>
      <c r="E153" s="11" t="str">
        <f t="shared" si="28"/>
        <v>Fm o.R.</v>
      </c>
      <c r="F153" s="11"/>
      <c r="G153" s="11">
        <v>12</v>
      </c>
      <c r="H153" s="11" t="str">
        <f t="shared" si="32"/>
        <v xml:space="preserve">Unt. Stücklesweg </v>
      </c>
      <c r="I153" s="50">
        <f t="shared" si="30"/>
        <v>405.65</v>
      </c>
      <c r="J153" s="67">
        <v>5</v>
      </c>
      <c r="K153" s="45">
        <f t="shared" si="33"/>
        <v>385</v>
      </c>
      <c r="L153" s="43">
        <f t="shared" si="31"/>
        <v>404.25</v>
      </c>
    </row>
    <row r="154" spans="1:12" x14ac:dyDescent="0.25">
      <c r="A154" s="47">
        <v>178</v>
      </c>
      <c r="B154" s="48">
        <v>48</v>
      </c>
      <c r="C154" s="11" t="str">
        <f>T("Eiche")</f>
        <v>Eiche</v>
      </c>
      <c r="D154" s="49">
        <v>10.16</v>
      </c>
      <c r="E154" s="11" t="str">
        <f t="shared" si="28"/>
        <v>Fm o.R.</v>
      </c>
      <c r="F154" s="11"/>
      <c r="G154" s="11">
        <v>14</v>
      </c>
      <c r="H154" s="11" t="str">
        <f t="shared" si="32"/>
        <v xml:space="preserve">Unt. Stücklesweg </v>
      </c>
      <c r="I154" s="50">
        <f t="shared" si="30"/>
        <v>965.2</v>
      </c>
      <c r="J154" s="67">
        <v>15</v>
      </c>
      <c r="K154" s="45">
        <f t="shared" si="33"/>
        <v>820</v>
      </c>
      <c r="L154" s="43">
        <f t="shared" si="31"/>
        <v>861</v>
      </c>
    </row>
    <row r="155" spans="1:12" x14ac:dyDescent="0.25">
      <c r="A155" s="47">
        <v>178</v>
      </c>
      <c r="B155" s="48">
        <v>49</v>
      </c>
      <c r="C155" s="11" t="str">
        <f>T("Hartlaubholz")</f>
        <v>Hartlaubholz</v>
      </c>
      <c r="D155" s="49">
        <v>5.73</v>
      </c>
      <c r="E155" s="11" t="str">
        <f t="shared" si="28"/>
        <v>Fm o.R.</v>
      </c>
      <c r="F155" s="11"/>
      <c r="G155" s="11">
        <v>16</v>
      </c>
      <c r="H155" s="11" t="str">
        <f t="shared" si="32"/>
        <v xml:space="preserve">Unt. Stücklesweg </v>
      </c>
      <c r="I155" s="50">
        <f t="shared" si="30"/>
        <v>544.35</v>
      </c>
      <c r="J155" s="67">
        <v>5</v>
      </c>
      <c r="K155" s="45">
        <f t="shared" si="33"/>
        <v>517</v>
      </c>
      <c r="L155" s="43">
        <f t="shared" si="31"/>
        <v>542.85</v>
      </c>
    </row>
    <row r="156" spans="1:12" x14ac:dyDescent="0.25">
      <c r="A156" s="47">
        <v>178</v>
      </c>
      <c r="B156" s="48">
        <v>50</v>
      </c>
      <c r="C156" s="11" t="str">
        <f>T("Eiche")</f>
        <v>Eiche</v>
      </c>
      <c r="D156" s="49">
        <v>7.42</v>
      </c>
      <c r="E156" s="11" t="str">
        <f t="shared" si="28"/>
        <v>Fm o.R.</v>
      </c>
      <c r="F156" s="11"/>
      <c r="G156" s="11">
        <v>16</v>
      </c>
      <c r="H156" s="11" t="str">
        <f t="shared" si="32"/>
        <v xml:space="preserve">Unt. Stücklesweg </v>
      </c>
      <c r="I156" s="50">
        <f t="shared" si="30"/>
        <v>704.9</v>
      </c>
      <c r="J156" s="67"/>
      <c r="K156" s="45">
        <f t="shared" si="33"/>
        <v>705</v>
      </c>
      <c r="L156" s="43">
        <f t="shared" si="31"/>
        <v>740.25</v>
      </c>
    </row>
    <row r="157" spans="1:12" x14ac:dyDescent="0.25">
      <c r="A157" s="47">
        <v>178</v>
      </c>
      <c r="B157" s="48">
        <v>51</v>
      </c>
      <c r="C157" s="11" t="str">
        <f>T("Hartlaubholz")</f>
        <v>Hartlaubholz</v>
      </c>
      <c r="D157" s="49">
        <v>4.28</v>
      </c>
      <c r="E157" s="11" t="str">
        <f t="shared" si="28"/>
        <v>Fm o.R.</v>
      </c>
      <c r="F157" s="11"/>
      <c r="G157" s="11">
        <v>13</v>
      </c>
      <c r="H157" s="11" t="str">
        <f t="shared" si="32"/>
        <v xml:space="preserve">Unt. Stücklesweg </v>
      </c>
      <c r="I157" s="50">
        <f t="shared" si="30"/>
        <v>406.6</v>
      </c>
      <c r="J157" s="66">
        <v>5</v>
      </c>
      <c r="K157" s="45">
        <f t="shared" si="33"/>
        <v>386</v>
      </c>
      <c r="L157" s="43">
        <f t="shared" si="31"/>
        <v>405.3</v>
      </c>
    </row>
    <row r="158" spans="1:12" x14ac:dyDescent="0.25">
      <c r="A158" s="47">
        <v>178</v>
      </c>
      <c r="B158" s="48">
        <v>54</v>
      </c>
      <c r="C158" s="11" t="str">
        <f>T("Hartlaubholz")</f>
        <v>Hartlaubholz</v>
      </c>
      <c r="D158" s="49">
        <v>3.9</v>
      </c>
      <c r="E158" s="11" t="str">
        <f t="shared" si="28"/>
        <v>Fm o.R.</v>
      </c>
      <c r="F158" s="11"/>
      <c r="G158" s="11">
        <v>8</v>
      </c>
      <c r="H158" s="11" t="str">
        <f t="shared" si="32"/>
        <v xml:space="preserve">Unt. Stücklesweg </v>
      </c>
      <c r="I158" s="50">
        <f t="shared" si="30"/>
        <v>370.5</v>
      </c>
      <c r="J158" s="66">
        <v>5</v>
      </c>
      <c r="K158" s="45">
        <f t="shared" si="33"/>
        <v>352</v>
      </c>
      <c r="L158" s="43">
        <f t="shared" si="31"/>
        <v>369.6</v>
      </c>
    </row>
    <row r="159" spans="1:12" x14ac:dyDescent="0.25">
      <c r="A159" s="47">
        <v>178</v>
      </c>
      <c r="B159" s="48">
        <v>56</v>
      </c>
      <c r="C159" s="11" t="str">
        <f>T("Eiche")</f>
        <v>Eiche</v>
      </c>
      <c r="D159" s="49">
        <v>5.55</v>
      </c>
      <c r="E159" s="11" t="str">
        <f t="shared" si="28"/>
        <v>Fm o.R.</v>
      </c>
      <c r="F159" s="11"/>
      <c r="G159" s="11">
        <v>7</v>
      </c>
      <c r="H159" s="11" t="str">
        <f t="shared" si="32"/>
        <v xml:space="preserve">Unt. Stücklesweg </v>
      </c>
      <c r="I159" s="50">
        <f t="shared" si="30"/>
        <v>527.25</v>
      </c>
      <c r="J159" s="66"/>
      <c r="K159" s="45">
        <f t="shared" si="33"/>
        <v>527</v>
      </c>
      <c r="L159" s="43">
        <f t="shared" si="31"/>
        <v>553.35</v>
      </c>
    </row>
    <row r="160" spans="1:12" x14ac:dyDescent="0.25">
      <c r="A160" s="47">
        <v>178</v>
      </c>
      <c r="B160" s="48">
        <v>57</v>
      </c>
      <c r="C160" s="11" t="str">
        <f>T("Eiche")</f>
        <v>Eiche</v>
      </c>
      <c r="D160" s="49">
        <v>3.47</v>
      </c>
      <c r="E160" s="11" t="str">
        <f t="shared" si="28"/>
        <v>Fm o.R.</v>
      </c>
      <c r="F160" s="11"/>
      <c r="G160" s="11">
        <v>5</v>
      </c>
      <c r="H160" s="11" t="str">
        <f t="shared" si="32"/>
        <v xml:space="preserve">Unt. Stücklesweg </v>
      </c>
      <c r="I160" s="12">
        <f t="shared" si="30"/>
        <v>329.65000000000003</v>
      </c>
      <c r="J160" s="77"/>
      <c r="K160" s="45">
        <f t="shared" si="33"/>
        <v>330</v>
      </c>
      <c r="L160" s="43">
        <f t="shared" si="31"/>
        <v>346.5</v>
      </c>
    </row>
    <row r="161" spans="1:12" x14ac:dyDescent="0.25">
      <c r="A161" s="73"/>
      <c r="B161" s="74"/>
      <c r="C161" s="75"/>
      <c r="D161" s="76"/>
      <c r="E161" s="75"/>
      <c r="F161" s="75"/>
      <c r="G161" s="75"/>
      <c r="H161" s="75"/>
      <c r="I161" s="50"/>
      <c r="J161" s="67"/>
      <c r="K161" s="45"/>
      <c r="L161" s="43"/>
    </row>
    <row r="162" spans="1:12" x14ac:dyDescent="0.25">
      <c r="A162" s="47">
        <v>175</v>
      </c>
      <c r="B162" s="48">
        <v>1</v>
      </c>
      <c r="C162" s="11" t="str">
        <f>T("Hartlaubholz")</f>
        <v>Hartlaubholz</v>
      </c>
      <c r="D162" s="49">
        <v>2.83</v>
      </c>
      <c r="E162" s="11" t="str">
        <f t="shared" si="28"/>
        <v>Fm o.R.</v>
      </c>
      <c r="F162" s="11">
        <v>27</v>
      </c>
      <c r="G162" s="11">
        <v>17</v>
      </c>
      <c r="H162" s="11" t="str">
        <f t="shared" si="32"/>
        <v xml:space="preserve">Unt. Stücklesweg </v>
      </c>
      <c r="I162" s="50">
        <f t="shared" ref="I162:I174" si="34">D162*95</f>
        <v>268.85000000000002</v>
      </c>
      <c r="J162" s="67"/>
      <c r="K162" s="45">
        <f t="shared" si="33"/>
        <v>269</v>
      </c>
      <c r="L162" s="43">
        <f t="shared" ref="L162:L175" si="35">K162*1.05</f>
        <v>282.45</v>
      </c>
    </row>
    <row r="163" spans="1:12" x14ac:dyDescent="0.25">
      <c r="A163" s="47">
        <v>175</v>
      </c>
      <c r="B163" s="48">
        <v>2</v>
      </c>
      <c r="C163" s="11" t="s">
        <v>52</v>
      </c>
      <c r="D163" s="49">
        <v>4.4000000000000004</v>
      </c>
      <c r="E163" s="11" t="str">
        <f t="shared" si="28"/>
        <v>Fm o.R.</v>
      </c>
      <c r="F163" s="11">
        <v>26</v>
      </c>
      <c r="G163" s="11">
        <v>16</v>
      </c>
      <c r="H163" s="11" t="str">
        <f t="shared" si="32"/>
        <v xml:space="preserve">Unt. Stücklesweg </v>
      </c>
      <c r="I163" s="50">
        <f t="shared" si="34"/>
        <v>418.00000000000006</v>
      </c>
      <c r="J163" s="67"/>
      <c r="K163" s="45">
        <f t="shared" si="33"/>
        <v>418</v>
      </c>
      <c r="L163" s="43">
        <f t="shared" si="35"/>
        <v>438.90000000000003</v>
      </c>
    </row>
    <row r="164" spans="1:12" x14ac:dyDescent="0.25">
      <c r="A164" s="47">
        <v>175</v>
      </c>
      <c r="B164" s="48">
        <v>4</v>
      </c>
      <c r="C164" s="52" t="s">
        <v>36</v>
      </c>
      <c r="D164" s="49">
        <v>5.03</v>
      </c>
      <c r="E164" s="11" t="str">
        <f t="shared" si="28"/>
        <v>Fm o.R.</v>
      </c>
      <c r="F164" s="11">
        <v>45</v>
      </c>
      <c r="G164" s="11">
        <v>17</v>
      </c>
      <c r="H164" s="11" t="str">
        <f t="shared" si="32"/>
        <v xml:space="preserve">Unt. Stücklesweg </v>
      </c>
      <c r="I164" s="50">
        <f t="shared" si="34"/>
        <v>477.85</v>
      </c>
      <c r="J164" s="67">
        <v>25</v>
      </c>
      <c r="K164" s="45">
        <f t="shared" si="33"/>
        <v>358</v>
      </c>
      <c r="L164" s="43">
        <f t="shared" si="35"/>
        <v>375.90000000000003</v>
      </c>
    </row>
    <row r="165" spans="1:12" x14ac:dyDescent="0.25">
      <c r="A165" s="47">
        <v>175</v>
      </c>
      <c r="B165" s="48">
        <v>5</v>
      </c>
      <c r="C165" s="52" t="s">
        <v>36</v>
      </c>
      <c r="D165" s="49">
        <v>4.7300000000000004</v>
      </c>
      <c r="E165" s="11" t="str">
        <f t="shared" si="28"/>
        <v>Fm o.R.</v>
      </c>
      <c r="F165" s="11">
        <v>43</v>
      </c>
      <c r="G165" s="11">
        <v>23</v>
      </c>
      <c r="H165" s="11" t="str">
        <f t="shared" si="32"/>
        <v xml:space="preserve">Unt. Stücklesweg </v>
      </c>
      <c r="I165" s="50">
        <f t="shared" si="34"/>
        <v>449.35</v>
      </c>
      <c r="J165" s="67">
        <v>25</v>
      </c>
      <c r="K165" s="45">
        <f t="shared" si="33"/>
        <v>337</v>
      </c>
      <c r="L165" s="43">
        <f t="shared" si="35"/>
        <v>353.85</v>
      </c>
    </row>
    <row r="166" spans="1:12" x14ac:dyDescent="0.25">
      <c r="A166" s="47">
        <v>175</v>
      </c>
      <c r="B166" s="48">
        <v>6</v>
      </c>
      <c r="C166" s="52" t="s">
        <v>36</v>
      </c>
      <c r="D166" s="49">
        <v>0.63</v>
      </c>
      <c r="E166" s="11" t="str">
        <f t="shared" si="28"/>
        <v>Fm o.R.</v>
      </c>
      <c r="F166" s="11">
        <v>10</v>
      </c>
      <c r="G166" s="11">
        <v>6</v>
      </c>
      <c r="H166" s="11" t="str">
        <f t="shared" si="32"/>
        <v xml:space="preserve">Unt. Stücklesweg </v>
      </c>
      <c r="I166" s="50">
        <f t="shared" si="34"/>
        <v>59.85</v>
      </c>
      <c r="J166" s="67">
        <v>25</v>
      </c>
      <c r="K166" s="45">
        <f t="shared" si="33"/>
        <v>45</v>
      </c>
      <c r="L166" s="43">
        <f t="shared" si="35"/>
        <v>47.25</v>
      </c>
    </row>
    <row r="167" spans="1:12" x14ac:dyDescent="0.25">
      <c r="A167" s="47">
        <v>175</v>
      </c>
      <c r="B167" s="48">
        <v>7</v>
      </c>
      <c r="C167" s="11" t="str">
        <f t="shared" ref="C167:C174" si="36">T("Hartlaubholz")</f>
        <v>Hartlaubholz</v>
      </c>
      <c r="D167" s="49">
        <v>5.2</v>
      </c>
      <c r="E167" s="11" t="str">
        <f t="shared" si="28"/>
        <v>Fm o.R.</v>
      </c>
      <c r="F167" s="11">
        <v>43</v>
      </c>
      <c r="G167" s="11">
        <v>20</v>
      </c>
      <c r="H167" s="11" t="str">
        <f t="shared" si="32"/>
        <v xml:space="preserve">Unt. Stücklesweg </v>
      </c>
      <c r="I167" s="50">
        <f t="shared" si="34"/>
        <v>494</v>
      </c>
      <c r="J167" s="67">
        <v>5</v>
      </c>
      <c r="K167" s="45">
        <f t="shared" si="33"/>
        <v>469</v>
      </c>
      <c r="L167" s="43">
        <f t="shared" si="35"/>
        <v>492.45000000000005</v>
      </c>
    </row>
    <row r="168" spans="1:12" x14ac:dyDescent="0.25">
      <c r="A168" s="47">
        <v>175</v>
      </c>
      <c r="B168" s="48">
        <v>8</v>
      </c>
      <c r="C168" s="11" t="str">
        <f t="shared" si="36"/>
        <v>Hartlaubholz</v>
      </c>
      <c r="D168" s="49">
        <v>3.61</v>
      </c>
      <c r="E168" s="11" t="str">
        <f t="shared" si="28"/>
        <v>Fm o.R.</v>
      </c>
      <c r="F168" s="11">
        <v>31</v>
      </c>
      <c r="G168" s="11">
        <v>19</v>
      </c>
      <c r="H168" s="11" t="str">
        <f t="shared" si="32"/>
        <v xml:space="preserve">Unt. Stücklesweg </v>
      </c>
      <c r="I168" s="50">
        <f t="shared" si="34"/>
        <v>342.95</v>
      </c>
      <c r="J168" s="67"/>
      <c r="K168" s="45">
        <f t="shared" si="33"/>
        <v>343</v>
      </c>
      <c r="L168" s="43">
        <f t="shared" si="35"/>
        <v>360.15000000000003</v>
      </c>
    </row>
    <row r="169" spans="1:12" x14ac:dyDescent="0.25">
      <c r="A169" s="47">
        <v>175</v>
      </c>
      <c r="B169" s="48">
        <v>9</v>
      </c>
      <c r="C169" s="11" t="str">
        <f t="shared" si="36"/>
        <v>Hartlaubholz</v>
      </c>
      <c r="D169" s="49">
        <v>3.3</v>
      </c>
      <c r="E169" s="11" t="str">
        <f t="shared" si="28"/>
        <v>Fm o.R.</v>
      </c>
      <c r="F169" s="11">
        <v>24</v>
      </c>
      <c r="G169" s="11">
        <v>16</v>
      </c>
      <c r="H169" s="11" t="str">
        <f t="shared" si="32"/>
        <v xml:space="preserve">Unt. Stücklesweg </v>
      </c>
      <c r="I169" s="50">
        <f t="shared" si="34"/>
        <v>313.5</v>
      </c>
      <c r="J169" s="67"/>
      <c r="K169" s="45">
        <f t="shared" si="33"/>
        <v>314</v>
      </c>
      <c r="L169" s="43">
        <f t="shared" si="35"/>
        <v>329.7</v>
      </c>
    </row>
    <row r="170" spans="1:12" x14ac:dyDescent="0.25">
      <c r="A170" s="47">
        <v>175</v>
      </c>
      <c r="B170" s="48">
        <v>11</v>
      </c>
      <c r="C170" s="11" t="str">
        <f t="shared" si="36"/>
        <v>Hartlaubholz</v>
      </c>
      <c r="D170" s="49">
        <v>4.13</v>
      </c>
      <c r="E170" s="11" t="str">
        <f t="shared" ref="E170:E174" si="37">T("Fm o.R.")</f>
        <v>Fm o.R.</v>
      </c>
      <c r="F170" s="11">
        <v>35</v>
      </c>
      <c r="G170" s="11">
        <v>20</v>
      </c>
      <c r="H170" s="11" t="str">
        <f t="shared" si="32"/>
        <v xml:space="preserve">Unt. Stücklesweg </v>
      </c>
      <c r="I170" s="50">
        <f t="shared" si="34"/>
        <v>392.34999999999997</v>
      </c>
      <c r="J170" s="67"/>
      <c r="K170" s="45">
        <f t="shared" si="33"/>
        <v>392</v>
      </c>
      <c r="L170" s="43">
        <f t="shared" si="35"/>
        <v>411.6</v>
      </c>
    </row>
    <row r="171" spans="1:12" x14ac:dyDescent="0.25">
      <c r="A171" s="47">
        <v>175</v>
      </c>
      <c r="B171" s="48">
        <v>12</v>
      </c>
      <c r="C171" s="11" t="str">
        <f t="shared" si="36"/>
        <v>Hartlaubholz</v>
      </c>
      <c r="D171" s="49">
        <v>3.99</v>
      </c>
      <c r="E171" s="11" t="str">
        <f t="shared" si="37"/>
        <v>Fm o.R.</v>
      </c>
      <c r="F171" s="11">
        <v>32</v>
      </c>
      <c r="G171" s="11">
        <v>13</v>
      </c>
      <c r="H171" s="11" t="str">
        <f t="shared" si="32"/>
        <v xml:space="preserve">Unt. Stücklesweg </v>
      </c>
      <c r="I171" s="50">
        <f t="shared" si="34"/>
        <v>379.05</v>
      </c>
      <c r="J171" s="67"/>
      <c r="K171" s="45">
        <f t="shared" si="33"/>
        <v>379</v>
      </c>
      <c r="L171" s="43">
        <f t="shared" si="35"/>
        <v>397.95</v>
      </c>
    </row>
    <row r="172" spans="1:12" x14ac:dyDescent="0.25">
      <c r="A172" s="47">
        <v>175</v>
      </c>
      <c r="B172" s="48">
        <v>13</v>
      </c>
      <c r="C172" s="11" t="str">
        <f t="shared" si="36"/>
        <v>Hartlaubholz</v>
      </c>
      <c r="D172" s="49">
        <v>5.92</v>
      </c>
      <c r="E172" s="11" t="str">
        <f t="shared" si="37"/>
        <v>Fm o.R.</v>
      </c>
      <c r="F172" s="11">
        <v>51</v>
      </c>
      <c r="G172" s="11">
        <v>23</v>
      </c>
      <c r="H172" s="11" t="str">
        <f t="shared" si="32"/>
        <v xml:space="preserve">Unt. Stücklesweg </v>
      </c>
      <c r="I172" s="50">
        <f t="shared" si="34"/>
        <v>562.4</v>
      </c>
      <c r="J172" s="67"/>
      <c r="K172" s="45">
        <f t="shared" si="33"/>
        <v>562</v>
      </c>
      <c r="L172" s="43">
        <f t="shared" si="35"/>
        <v>590.1</v>
      </c>
    </row>
    <row r="173" spans="1:12" x14ac:dyDescent="0.25">
      <c r="A173" s="47">
        <v>175</v>
      </c>
      <c r="B173" s="48">
        <v>14</v>
      </c>
      <c r="C173" s="11" t="str">
        <f t="shared" si="36"/>
        <v>Hartlaubholz</v>
      </c>
      <c r="D173" s="49">
        <v>2.65</v>
      </c>
      <c r="E173" s="11" t="str">
        <f t="shared" si="37"/>
        <v>Fm o.R.</v>
      </c>
      <c r="F173" s="11">
        <v>8</v>
      </c>
      <c r="G173" s="11">
        <v>7</v>
      </c>
      <c r="H173" s="11" t="str">
        <f t="shared" si="32"/>
        <v xml:space="preserve">Unt. Stücklesweg </v>
      </c>
      <c r="I173" s="50">
        <f t="shared" si="34"/>
        <v>251.75</v>
      </c>
      <c r="J173" s="67"/>
      <c r="K173" s="45">
        <f t="shared" si="33"/>
        <v>252</v>
      </c>
      <c r="L173" s="43">
        <f t="shared" si="35"/>
        <v>264.60000000000002</v>
      </c>
    </row>
    <row r="174" spans="1:12" x14ac:dyDescent="0.25">
      <c r="A174" s="47">
        <v>175</v>
      </c>
      <c r="B174" s="48">
        <v>15</v>
      </c>
      <c r="C174" s="11" t="str">
        <f t="shared" si="36"/>
        <v>Hartlaubholz</v>
      </c>
      <c r="D174" s="49">
        <v>3.15</v>
      </c>
      <c r="E174" s="11" t="str">
        <f t="shared" si="37"/>
        <v>Fm o.R.</v>
      </c>
      <c r="F174" s="11">
        <v>28</v>
      </c>
      <c r="G174" s="11">
        <v>17</v>
      </c>
      <c r="H174" s="11" t="str">
        <f t="shared" si="32"/>
        <v xml:space="preserve">Unt. Stücklesweg </v>
      </c>
      <c r="I174" s="50">
        <f t="shared" si="34"/>
        <v>299.25</v>
      </c>
      <c r="J174" s="67">
        <v>10</v>
      </c>
      <c r="K174" s="45">
        <f t="shared" si="33"/>
        <v>269</v>
      </c>
      <c r="L174" s="43">
        <f t="shared" si="35"/>
        <v>282.45</v>
      </c>
    </row>
    <row r="175" spans="1:12" x14ac:dyDescent="0.25">
      <c r="B175" s="7"/>
      <c r="C175" s="4"/>
      <c r="D175" s="8">
        <f>SUM(D18:D174)</f>
        <v>587.4499999999997</v>
      </c>
      <c r="E175" s="55"/>
      <c r="F175" s="55"/>
      <c r="G175" s="55"/>
      <c r="H175" s="55"/>
      <c r="I175" s="55">
        <f>SUM(I93:I174)</f>
        <v>33911.199999999997</v>
      </c>
      <c r="J175" s="78"/>
      <c r="K175" s="56">
        <f>SUM(K93:K174)</f>
        <v>30450</v>
      </c>
      <c r="L175" s="44">
        <f t="shared" si="35"/>
        <v>31972.5</v>
      </c>
    </row>
  </sheetData>
  <autoFilter ref="A12:L175" xr:uid="{11505699-C33D-474A-B639-BA4E94A66E50}"/>
  <mergeCells count="1">
    <mergeCell ref="C10:D10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Hohenlaslach UNVERKAUFT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Büttner, Julia (Stadt Sachsenheim)</cp:lastModifiedBy>
  <cp:lastPrinted>2025-03-31T10:22:49Z</cp:lastPrinted>
  <dcterms:created xsi:type="dcterms:W3CDTF">1998-02-19T10:49:48Z</dcterms:created>
  <dcterms:modified xsi:type="dcterms:W3CDTF">2025-04-14T06:03:36Z</dcterms:modified>
</cp:coreProperties>
</file>